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ur-m\Desktop\Отчет об исполнении бюджета 2021 года\отчет об исполнении бюджета 2021 года\"/>
    </mc:Choice>
  </mc:AlternateContent>
  <bookViews>
    <workbookView xWindow="0" yWindow="0" windowWidth="28800" windowHeight="12036"/>
  </bookViews>
  <sheets>
    <sheet name="Результат 1 (2)" sheetId="2" r:id="rId1"/>
  </sheets>
  <calcPr calcId="162913"/>
</workbook>
</file>

<file path=xl/calcChain.xml><?xml version="1.0" encoding="utf-8"?>
<calcChain xmlns="http://schemas.openxmlformats.org/spreadsheetml/2006/main">
  <c r="M191" i="2" l="1"/>
  <c r="N191" i="2" l="1"/>
  <c r="M205" i="2"/>
  <c r="N89" i="2" l="1"/>
  <c r="N90" i="2"/>
  <c r="M55" i="2" l="1"/>
  <c r="L55" i="2"/>
  <c r="L205" i="2"/>
  <c r="M220" i="2"/>
  <c r="M219" i="2" s="1"/>
  <c r="L220" i="2"/>
  <c r="L219" i="2" s="1"/>
  <c r="L214" i="2"/>
  <c r="M217" i="2"/>
  <c r="L217" i="2"/>
  <c r="N218" i="2"/>
  <c r="N212" i="2"/>
  <c r="M196" i="2"/>
  <c r="L196" i="2"/>
  <c r="M193" i="2"/>
  <c r="L193" i="2"/>
  <c r="N203" i="2"/>
  <c r="N182" i="2"/>
  <c r="N183" i="2"/>
  <c r="N184" i="2"/>
  <c r="N185" i="2"/>
  <c r="N186" i="2"/>
  <c r="N187"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M112" i="2"/>
  <c r="L112" i="2"/>
  <c r="M188" i="2"/>
  <c r="L188" i="2"/>
  <c r="M105" i="2"/>
  <c r="L105" i="2"/>
  <c r="M96" i="2"/>
  <c r="M95" i="2" s="1"/>
  <c r="L96" i="2"/>
  <c r="M99" i="2"/>
  <c r="L99" i="2"/>
  <c r="N73" i="2"/>
  <c r="N74" i="2"/>
  <c r="N76" i="2"/>
  <c r="M91" i="2"/>
  <c r="L91" i="2"/>
  <c r="M87" i="2"/>
  <c r="L87" i="2"/>
  <c r="M84" i="2"/>
  <c r="L84" i="2"/>
  <c r="M79" i="2"/>
  <c r="M75" i="2" s="1"/>
  <c r="L79" i="2"/>
  <c r="L75" i="2"/>
  <c r="M63" i="2"/>
  <c r="L63" i="2"/>
  <c r="M70" i="2"/>
  <c r="L70" i="2"/>
  <c r="N29" i="2"/>
  <c r="N33" i="2"/>
  <c r="N34" i="2"/>
  <c r="N35" i="2"/>
  <c r="N36" i="2"/>
  <c r="N37" i="2"/>
  <c r="N38" i="2"/>
  <c r="N39" i="2"/>
  <c r="N16" i="2"/>
  <c r="N17" i="2"/>
  <c r="N18" i="2"/>
  <c r="N19" i="2"/>
  <c r="N20" i="2"/>
  <c r="N21" i="2"/>
  <c r="N22" i="2"/>
  <c r="N23" i="2"/>
  <c r="N24" i="2"/>
  <c r="N25" i="2"/>
  <c r="N26" i="2"/>
  <c r="N27" i="2"/>
  <c r="N28" i="2"/>
  <c r="N217" i="2" l="1"/>
  <c r="L95" i="2"/>
  <c r="L41" i="2"/>
  <c r="L192" i="2"/>
  <c r="L191" i="2" s="1"/>
  <c r="M41" i="2"/>
  <c r="M83" i="2"/>
  <c r="L83" i="2"/>
  <c r="M31" i="2" l="1"/>
  <c r="L31" i="2"/>
  <c r="M15" i="2"/>
  <c r="M14" i="2" s="1"/>
  <c r="L15" i="2"/>
  <c r="L14" i="2" s="1"/>
  <c r="N216" i="2"/>
  <c r="N214" i="2"/>
  <c r="N211" i="2"/>
  <c r="N210" i="2"/>
  <c r="N209" i="2"/>
  <c r="N208" i="2"/>
  <c r="N207" i="2"/>
  <c r="N206" i="2"/>
  <c r="N205" i="2"/>
  <c r="N204" i="2"/>
  <c r="N202" i="2"/>
  <c r="N201" i="2"/>
  <c r="N200" i="2"/>
  <c r="N199" i="2"/>
  <c r="N197" i="2"/>
  <c r="N196" i="2"/>
  <c r="N195" i="2"/>
  <c r="N194" i="2"/>
  <c r="N193" i="2"/>
  <c r="N192" i="2"/>
  <c r="N177" i="2"/>
  <c r="N173" i="2"/>
  <c r="N172" i="2"/>
  <c r="N130" i="2"/>
  <c r="N129" i="2"/>
  <c r="N128" i="2"/>
  <c r="N127" i="2"/>
  <c r="N126" i="2"/>
  <c r="N122" i="2"/>
  <c r="N121" i="2"/>
  <c r="N120" i="2"/>
  <c r="N116" i="2"/>
  <c r="N115" i="2"/>
  <c r="N114" i="2"/>
  <c r="N113" i="2"/>
  <c r="N112" i="2"/>
  <c r="N111" i="2"/>
  <c r="N110" i="2"/>
  <c r="N109" i="2"/>
  <c r="N108" i="2"/>
  <c r="N107" i="2"/>
  <c r="N106" i="2"/>
  <c r="N105" i="2"/>
  <c r="N100" i="2"/>
  <c r="N99" i="2"/>
  <c r="N97" i="2"/>
  <c r="N96" i="2"/>
  <c r="N95" i="2"/>
  <c r="N94" i="2"/>
  <c r="N93" i="2"/>
  <c r="N92" i="2"/>
  <c r="N91" i="2"/>
  <c r="N88" i="2"/>
  <c r="N87" i="2"/>
  <c r="N85" i="2"/>
  <c r="N84" i="2"/>
  <c r="N83" i="2"/>
  <c r="N72" i="2"/>
  <c r="N70" i="2"/>
  <c r="N64" i="2"/>
  <c r="N63" i="2"/>
  <c r="N49" i="2"/>
  <c r="N48" i="2"/>
  <c r="N44" i="2"/>
  <c r="N43" i="2"/>
  <c r="N42" i="2"/>
  <c r="N41" i="2"/>
  <c r="N40" i="2"/>
  <c r="M32" i="2"/>
  <c r="L32" i="2"/>
  <c r="N14" i="2" l="1"/>
  <c r="L13" i="2"/>
  <c r="L222" i="2" s="1"/>
  <c r="M222" i="2"/>
  <c r="N222" i="2" s="1"/>
  <c r="N13" i="2"/>
  <c r="N15" i="2"/>
  <c r="N32" i="2"/>
  <c r="N31" i="2"/>
</calcChain>
</file>

<file path=xl/sharedStrings.xml><?xml version="1.0" encoding="utf-8"?>
<sst xmlns="http://schemas.openxmlformats.org/spreadsheetml/2006/main" count="428" uniqueCount="417">
  <si>
    <t>Код дохода</t>
  </si>
  <si>
    <t>Наименование показателя</t>
  </si>
  <si>
    <t>План</t>
  </si>
  <si>
    <t>Факт</t>
  </si>
  <si>
    <t>1 00 00 000 00 0000 000</t>
  </si>
  <si>
    <t>НАЛОГОВЫЕ И НЕНАЛОГОВЫЕ ДОХОДЫ</t>
  </si>
  <si>
    <t>1 01 00 000 00 0000 000</t>
  </si>
  <si>
    <t>НАЛОГИ НА ПРИБЫЛЬ, ДОХОДЫ</t>
  </si>
  <si>
    <t>1 01 02 000 01 0000 110</t>
  </si>
  <si>
    <t>Налог на доходы физических лиц</t>
  </si>
  <si>
    <t>1 01 02 010 01 0000 110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</si>
  <si>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</si>
  <si>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1 01 02 010 01 1000 110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</si>
  <si>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</si>
  <si>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1 01 02 010 01 2100 110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</si>
  <si>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(пени по соответствующему платежу)</t>
  </si>
  <si>
    <t>1 01 02 010 01 3000 110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</si>
  <si>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</si>
  <si>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1 01 02 010 01 4000 110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</si>
  <si>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t>
  </si>
  <si>
    <t>1 01 02 020 01 0000 110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</si>
  <si>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</si>
  <si>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1 01 02 020 01 1000 110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</si>
  <si>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</si>
  <si>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1 01 02 020 01 2100 110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</si>
  <si>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</si>
  <si>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1 01 02 020 01 3000 110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</si>
  <si>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</si>
  <si>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1 01 02 030 01 0000 110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</si>
  <si>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</si>
  <si>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1 01 02 030 01 1000 110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</si>
  <si>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</si>
  <si>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1 01 02 030 01 2100 110</t>
  </si>
  <si>
    <t>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</si>
  <si>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1 01 02 040 01 0000 110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</si>
  <si>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</si>
  <si>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1 01 02 040 01 1000 110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</si>
  <si>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</si>
  <si>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1 03 00 000 00 0000 000</t>
  </si>
  <si>
    <t>НАЛОГИ НА ТОВАРЫ (РАБОТЫ, УСЛУГИ), РЕАЛИЗУЕМЫЕ НА ТЕРРИТОРИИ РОССИЙСКОЙ ФЕДЕРАЦИИ</t>
  </si>
  <si>
    <t>1 03 02 000 01 0000 110</t>
  </si>
  <si>
    <t>Акцизы по подакцизным товарам (продукции), производимым на территории Российской Федерации</t>
  </si>
  <si>
    <t>1 03 02 230 01 0000 110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</si>
  <si>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</si>
  <si>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</si>
  <si>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</si>
  <si>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</si>
  <si>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</si>
  <si>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</si>
  <si>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</si>
  <si>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</si>
  <si>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</si>
  <si>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</si>
  <si>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</si>
  <si>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</si>
  <si>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</si>
  <si>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</si>
  <si>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</si>
  <si>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1 05 00 000 00 0000 000</t>
  </si>
  <si>
    <t>НАЛОГИ НА СОВОКУПНЫЙ ДОХОД</t>
  </si>
  <si>
    <t>1 05 01 000 00 0000 110</t>
  </si>
  <si>
    <t>Налог, взимаемый в связи с применением упрощенной системы налогообложения</t>
  </si>
  <si>
    <t>1 05 01 010 01 0000 110</t>
  </si>
  <si>
    <t>Налог, взимаемый с налогоплательщиков, выбравших в качестве объекта налогообложения доходы</t>
  </si>
  <si>
    <t>1 05 01 011 01 0000 110</t>
  </si>
  <si>
    <t>1 05 01 011 01 1000 110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</si>
  <si>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</si>
  <si>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1 05 01 011 01 2100 110</t>
  </si>
  <si>
    <t>Налог, взимаемый с налогоплательщиков, выбравших в качестве объекта налогообложения доходы (пени по соответствующему платежу)</t>
  </si>
  <si>
    <t>1 05 01 011 01 3000 110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</si>
  <si>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</si>
  <si>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1 05 01 020 01 0000 110</t>
  </si>
  <si>
    <t>Налог, взимаемый с налогоплательщиков, выбравших в качестве объекта налогообложения доходы, уменьшенные на величину расходов</t>
  </si>
  <si>
    <t>1 05 01 021 01 0000 110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</si>
  <si>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</si>
  <si>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1 05 01 021 01 1000 110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</si>
  <si>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</si>
  <si>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1 05 01 021 01 2100 110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</si>
  <si>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(пени по соответствующему платежу)</t>
  </si>
  <si>
    <t>1 05 01 021 01 3000 110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</si>
  <si>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</si>
  <si>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1 05 01 050 01 0000 110</t>
  </si>
  <si>
    <t>Минимальный налог, зачисляемый в бюджеты субъектов Российской Федерации (за налоговые периоды, истекшие до 1 января 2016 года)</t>
  </si>
  <si>
    <t>1 05 01 050 01 1000 110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</si>
  <si>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</si>
  <si>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1 05 02 000 02 0000 110</t>
  </si>
  <si>
    <t>Единый налог на вмененный доход для отдельных видов деятельности</t>
  </si>
  <si>
    <t>1 05 02 010 02 0000 110</t>
  </si>
  <si>
    <t>1 05 02 010 02 1000 110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</si>
  <si>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</si>
  <si>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1 05 02 010 02 2100 110</t>
  </si>
  <si>
    <t>Единый налог на вмененный доход для отдельных видов деятельности (пени по соответствующему платежу)</t>
  </si>
  <si>
    <t>1 05 02 010 02 3000 110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</si>
  <si>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</si>
  <si>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1 05 02 010 02 4000 110</t>
  </si>
  <si>
    <t>Единый налог на вмененный доход для отдельных видов деятельности (прочие поступления)</t>
  </si>
  <si>
    <t>1 05 02 020 02 0000 110</t>
  </si>
  <si>
    <t>Единый налог на вмененный доход для отдельных видов деятельности (за налоговые периоды, истекшие до 1 января 2011 года)</t>
  </si>
  <si>
    <t>1 05 02 020 02 2100 110</t>
  </si>
  <si>
    <t>Единый налог на вмененный доход для отдельных видов деятельности (за налоговые периоды, истекшие до 1 января 2011 года) (пени по соответствующему платежу)</t>
  </si>
  <si>
    <t>1 05 03 000 01 0000 110</t>
  </si>
  <si>
    <t>Единый сельскохозяйственный налог</t>
  </si>
  <si>
    <t>1 05 03 010 01 0000 110</t>
  </si>
  <si>
    <t>1 05 03 010 01 1000 110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</si>
  <si>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</si>
  <si>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1 05 03 010 01 2100 110</t>
  </si>
  <si>
    <t>Единый сельскохозяйственный налог (пени по соответствующему платежу)</t>
  </si>
  <si>
    <t>1 05 03 010 01 3000 110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</si>
  <si>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</si>
  <si>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1 05 03 020 01 0000 110</t>
  </si>
  <si>
    <t>Единый сельскохозяйственный налог (за налоговые периоды, истекшие до 1 января 2011 года)</t>
  </si>
  <si>
    <t>1 05 03 020 01 3000 110</t>
  </si>
  <si>
    <t>Единый сельскохозяйственный налог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</si>
  <si>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1 05 04 000 02 0000 110</t>
  </si>
  <si>
    <t>Налог, взимаемый в связи с применением патентной системы налогообложения</t>
  </si>
  <si>
    <t>1 05 04 010 02 0000 110</t>
  </si>
  <si>
    <t>Налог, взимаемый в связи с применением патентной системы налогообложения, зачисляемый в бюджеты городских округов</t>
  </si>
  <si>
    <t>1 05 04 020 02 0000 110</t>
  </si>
  <si>
    <t>Налог, взимаемый в связи с применением патентной системы налогообложения, зачисляемый в бюджеты муниципальных районов</t>
  </si>
  <si>
    <t>1 05 04 020 02 1000 110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</si>
  <si>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</si>
  <si>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1 05 04 020 02 2100 110</t>
  </si>
  <si>
    <t>Налог, взимаемый в связи с применением патентной системы налогообложения, зачисляемый в бюджеты муниципальных районов (пени по соответствующему платежу)</t>
  </si>
  <si>
    <t>1 06 00 000 00 0000 000</t>
  </si>
  <si>
    <t>НАЛОГИ НА ИМУЩЕСТВО</t>
  </si>
  <si>
    <t>1 06 01 000 00 0000 110</t>
  </si>
  <si>
    <t>Налог на имущество физических лиц</t>
  </si>
  <si>
    <t>1 06 01 030 05 0000 110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</si>
  <si>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</si>
  <si>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1 06 01 030 05 1000 110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</si>
  <si>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 (сумма платежа (перерасчеты, недоимка и задолженность по соответствующему платежу, в том числе по отмененному)</t>
  </si>
  <si>
    <t>1 06 06 000 00 0000 110</t>
  </si>
  <si>
    <t>Земельный налог</t>
  </si>
  <si>
    <t>1 06 06 030 00 0000 110</t>
  </si>
  <si>
    <t>Земельный налог с организаций</t>
  </si>
  <si>
    <t>1 06 06 033 05 0000 110</t>
  </si>
  <si>
    <t>Земельный налог с организаций, обладающих земельным участком, расположенным в границах межселенных территорий</t>
  </si>
  <si>
    <t>1 06 06 033 05 1000 110</t>
  </si>
  <si>
    <t>Земельный налог с организаций, обладающих земельным участком, расположенным в границах межселенных территорий (сумма платежа (перерасчеты, недоимка и задолженность по соответствующему платежу, в том числе по отмененному)</t>
  </si>
  <si>
    <t>1 08 00 000 00 0000 000</t>
  </si>
  <si>
    <t>ГОСУДАРСТВЕННАЯ ПОШЛИНА</t>
  </si>
  <si>
    <t>1 08 03 000 01 0000 110</t>
  </si>
  <si>
    <t>Государственная пошлина по делам, рассматриваемым в судах общей юрисдикции, мировыми судьями</t>
  </si>
  <si>
    <t>1 08 03 010 01 0000 110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</si>
  <si>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</si>
  <si>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1 08 03 010 01 1000 110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</si>
  <si>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</si>
  <si>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1 08 07 000 01 0000 110</t>
  </si>
  <si>
    <t>Государственная пошлина за государственную регистрацию, а также за совершение прочих юридически значимых действий</t>
  </si>
  <si>
    <t>1 08 07 150 01 0000 110</t>
  </si>
  <si>
    <t>Государственная пошлина за выдачу разрешения на установку рекламной конструкции</t>
  </si>
  <si>
    <t>1 08 07 150 01 1000 110</t>
  </si>
  <si>
    <t>Государственная пошлина за выдачу разрешения на установку рекламной конструкции (перерасчеты,недоимка и задолженность по соответствующему платежу, в том числе по отмененному).  </t>
  </si>
  <si>
    <t>1 08 07 150 01 4000 110</t>
  </si>
  <si>
    <t>Государственная пошлина за выдачу разрешения на установку рекламной конструкции (прочие поступления)</t>
  </si>
  <si>
    <t>1 11 00 000 00 0000 000</t>
  </si>
  <si>
    <t>ДОХОДЫ ОТ ИСПОЛЬЗОВАНИЯ ИМУЩЕСТВА, НАХОДЯЩЕГОСЯ В ГОСУДАРСТВЕННОЙ И МУНИЦИПАЛЬНОЙ СОБСТВЕННОСТИ</t>
  </si>
  <si>
    <t>1 11 05 000 00 0000 120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</si>
  <si>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</si>
  <si>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1 11 05 010 00 0000 120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</si>
  <si>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</si>
  <si>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1 11 05 013 05 0000 120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</si>
  <si>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</si>
  <si>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1 12 00 000 00 0000 000</t>
  </si>
  <si>
    <t>ПЛАТЕЖИ ПРИ ПОЛЬЗОВАНИИ ПРИРОДНЫМИ РЕСУРСАМИ</t>
  </si>
  <si>
    <t>1 12 01 000 01 0000 120</t>
  </si>
  <si>
    <t>Плата за негативное воздействие на окружающую среду</t>
  </si>
  <si>
    <t>1 12 01 010 01 0000 120</t>
  </si>
  <si>
    <t>Плата за выбросы загрязняющих веществ в атмосферный воздух стационарными объектами</t>
  </si>
  <si>
    <t>1 12 01 040 01 0000 120</t>
  </si>
  <si>
    <t>Плата за размещение отходов производства и потребления</t>
  </si>
  <si>
    <t>1 12 01 041 01 0000 120</t>
  </si>
  <si>
    <t>Плата за размещение отходов производства</t>
  </si>
  <si>
    <t>1 12 01 041 01 6000 120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</si>
  <si>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</si>
  <si>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1 12 01 042 01 0000 120</t>
  </si>
  <si>
    <t>Плата за размещение твердых коммунальных отходов</t>
  </si>
  <si>
    <t>1 12 01 042 01 2100 120</t>
  </si>
  <si>
    <t>Плата за размещение твердых коммунальных отходов (пени по соответствующему платежу)</t>
  </si>
  <si>
    <t>1 12 01 070 01 0000 120</t>
  </si>
  <si>
    <t>Плата за выбросы загрязняющих веществ, образующихся при сжигании на факельных установках и (или) рассеивании попутного нефтяного газа</t>
  </si>
  <si>
    <t>1 14 00 000 00 0000 000</t>
  </si>
  <si>
    <t>ДОХОДЫ ОТ ПРОДАЖИ МАТЕРИАЛЬНЫХ И НЕМАТЕРИАЛЬНЫХ АКТИВОВ</t>
  </si>
  <si>
    <t>1 14 02 000 00 0000 000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</si>
  <si>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</si>
  <si>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1 14 02 050 05 0000 410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</si>
  <si>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</si>
  <si>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1 14 02 052 05 0000 410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</si>
  <si>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</si>
  <si>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1 14 06 000 00 0000 430</t>
  </si>
  <si>
    <t>Доходы от продажи земельных участков, находящихся в государственной и муниципальной собственности</t>
  </si>
  <si>
    <t>1 14 06 010 00 0000 430</t>
  </si>
  <si>
    <t>Доходы от продажи земельных участков, государственная собственность на которые не разграничена</t>
  </si>
  <si>
    <t>1 14 06 013 05 0000 430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</si>
  <si>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</si>
  <si>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1 16 00 000 00 0000 000</t>
  </si>
  <si>
    <t>ШТРАФЫ, САНКЦИИ, ВОЗМЕЩЕНИЕ УЩЕРБА</t>
  </si>
  <si>
    <t>1 16 01 000 01 0000 140</t>
  </si>
  <si>
    <t>Административные штрафы, установленные Кодексом Российской Федерации об административных правонарушениях</t>
  </si>
  <si>
    <t>1 16 01 050 01 0000 140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</si>
  <si>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</si>
  <si>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1 16 01 051 01 0000 140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</si>
  <si>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</si>
  <si>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1 16 01 051 01 9000 140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</si>
  <si>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</si>
  <si>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1 16 01 053 01 0000 140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</si>
  <si>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</si>
  <si>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1 16 01 053 01 0059 140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</si>
  <si>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</si>
  <si>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1 16 01 053 01 9000 140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</si>
  <si>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</si>
  <si>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1 16 01 060 01 0000 140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</si>
  <si>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</si>
  <si>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1 16 01 061 01 0000 140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</si>
  <si>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</si>
  <si>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1 16 01 061 01 0003 140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</si>
  <si>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законодательства в области обеспечения санитарно-эпидемиологического благополучия населения)</t>
  </si>
  <si>
    <t>1 16 01 063 01 0000 140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</si>
  <si>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</si>
  <si>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1 16 01 063 01 0008 140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</si>
  <si>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</si>
  <si>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1 16 01 063 01 0009 140</t>
  </si>
  <si>
    <t>1 16 01 070 01 0000 140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</si>
  <si>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</si>
  <si>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1 16 01 071 01 0000 140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</si>
  <si>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</si>
  <si>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1 16 01 071 01 0030 140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</si>
  <si>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</si>
  <si>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1 16 01 071 01 9000 140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</si>
  <si>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</si>
  <si>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1 16 01 073 01 0000 140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</si>
  <si>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</si>
  <si>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1 16 01 073 01 0019 140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</si>
  <si>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</si>
  <si>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1 16 01 080 01 0000 140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</si>
  <si>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</si>
  <si>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1 16 01 081 01 0000 140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</si>
  <si>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</si>
  <si>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1 16 01 081 01 0008 140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</si>
  <si>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</si>
  <si>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1 16 01 081 01 0037 140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</si>
  <si>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правил охоты, правил, регламентирующих рыболовство и другие виды пользования объектами животного мира)</t>
  </si>
  <si>
    <t>1 16 01 081 01 0041 140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</si>
  <si>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невнесение в установленные сроки платы за негативное воздействие на окружающую среду)</t>
  </si>
  <si>
    <t>1 16 01 081 01 9000 140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</si>
  <si>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</si>
  <si>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1 16 01 110 01 0000 140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</si>
  <si>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</si>
  <si>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1 16 01 111 01 0000 140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</si>
  <si>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</si>
  <si>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1 16 01 111 01 9000 140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</si>
  <si>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</si>
  <si>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1 16 01 130 01 0000 140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</si>
  <si>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</si>
  <si>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1 16 01 133 01 0000 140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</si>
  <si>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</si>
  <si>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1 16 01 133 01 9000 140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</si>
  <si>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прав(иные штрафы)</t>
  </si>
  <si>
    <t>1 16 01 140 01 0000 140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</si>
  <si>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</si>
  <si>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1 16 01 141 01 0000 140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</si>
  <si>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</si>
  <si>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1 16 01 141 01 0017 140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</si>
  <si>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требований к производству или обороту этилового спирта, алкогольной и спиртосодержащей продукции)</t>
  </si>
  <si>
    <t>1 16 01 141 01 0053 140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</si>
  <si>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несоблюдение ограничений и нарушение запретов в сфере торговли табачной продукцией и табачными изделиями)</t>
  </si>
  <si>
    <t>1 16 01 141 01 9000 140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</si>
  <si>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</si>
  <si>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1 16 01 143 01 0000 140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</si>
  <si>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</si>
  <si>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1 16 01 143 01 0002 140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</si>
  <si>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прав(штрафы за незаконную продажу товаров (иных вещей), свободная реализация которых запрещена или ограничена)</t>
  </si>
  <si>
    <t>1 16 01 143 01 0101 140</t>
  </si>
  <si>
    <t>1 16 01 143 01 0102 140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</si>
  <si>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прав(штрафы за осуществление предпринимательской деятельности в области транспорта без лицензии)</t>
  </si>
  <si>
    <t>1 16 01 143 01 9000 140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</si>
  <si>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прав(иные штрафы)</t>
  </si>
  <si>
    <t>1 16 01 144 01 0000 140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</si>
  <si>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</si>
  <si>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1 16 01 150 01 0000 140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</si>
  <si>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</si>
  <si>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1 16 01 151 01 0000 140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</si>
  <si>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</si>
  <si>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1 16 01 153 01 0000 140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</si>
  <si>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</si>
  <si>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1 16 01 170 01 0000 140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</si>
  <si>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</si>
  <si>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1 16 01 173 01 0000 140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</si>
  <si>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</si>
  <si>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1 16 01 173 01 0007 140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</si>
  <si>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</si>
  <si>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1 16 01 173 01 0008 140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</si>
  <si>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</si>
  <si>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1 16 01 190 01 0000 140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</si>
  <si>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</si>
  <si>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1 16 01 193 01 0000 140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</si>
  <si>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</si>
  <si>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1 16 01 193 01 0005 140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</si>
  <si>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</si>
  <si>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1 16 01 193 01 0007 140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</si>
  <si>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прав(штрафы за непредставление сведений (информации))</t>
  </si>
  <si>
    <t>1 16 01 193 01 0020 140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</si>
  <si>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прав(штрафы за осуществление деятельности, не связанной с извлечением прибыли, без специального разрешения (лицензии))</t>
  </si>
  <si>
    <t>1 16 01 193 01 0029 140</t>
  </si>
  <si>
    <t>1 16 01 193 01 0401 140</t>
  </si>
  <si>
    <t>1 16 01 193 01 9000 140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</si>
  <si>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прав(иные штрафы)</t>
  </si>
  <si>
    <t>1 16 01 200 01 0000 140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</si>
  <si>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</si>
  <si>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1 16 01 201 01 0000 140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</si>
  <si>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</si>
  <si>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1 16 01 201 01 9000 140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</si>
  <si>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</si>
  <si>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1 16 01 203 01 0000 140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</si>
  <si>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</si>
  <si>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1 16 01 203 01 0008 140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</si>
  <si>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</si>
  <si>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1 16 01 203 01 9000 140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</si>
  <si>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прав(иные штрафы)</t>
  </si>
  <si>
    <t>1 16 05 000 01 0000 140</t>
  </si>
  <si>
    <t>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</si>
  <si>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1 16 05 160 01 0000 140</t>
  </si>
  <si>
    <t>Штрафы за налоговые правонарушения, установленные главой 16 Налогового кодекса Российской Федерации</t>
  </si>
  <si>
    <t>1 16 07 000 01 0000 140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</si>
  <si>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</si>
  <si>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1 16 07 090 00 0000 140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</si>
  <si>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</si>
  <si>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1 16 07 090 05 0000 140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</si>
  <si>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</si>
  <si>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1 16 10 000 00 0000 140</t>
  </si>
  <si>
    <t>Платежи в целях возмещения причиненного ущерба (убытков)</t>
  </si>
  <si>
    <t>1 16 10 120 00 0000 140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</si>
  <si>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</si>
  <si>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1 16 10 123 01 0000 140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</si>
  <si>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</si>
  <si>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1 16 10 123 01 0051 140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</si>
  <si>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</si>
  <si>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1 16 10 129 01 0000 140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</si>
  <si>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</si>
  <si>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1 17 00 000 00 0000 000</t>
  </si>
  <si>
    <t>ПРОЧИЕ НЕНАЛОГОВЫЕ ДОХОДЫ</t>
  </si>
  <si>
    <t>1 17 01 000 00 0000 180</t>
  </si>
  <si>
    <t>Невыясненные поступления</t>
  </si>
  <si>
    <t>1 17 01 050 05 0000 180</t>
  </si>
  <si>
    <t>Невыясненные поступления, зачисляемые в бюджеты муниципальных районов</t>
  </si>
  <si>
    <t>2 00 00 000 00 0000 000</t>
  </si>
  <si>
    <t>БЕЗВОЗМЕЗДНЫЕ ПОСТУПЛЕНИЯ</t>
  </si>
  <si>
    <t>2 02 00 000 00 0000 000</t>
  </si>
  <si>
    <t>БЕЗВОЗМЕЗДНЫЕ ПОСТУПЛЕНИЯ ОТ ДРУГИХ БЮДЖЕТОВ БЮДЖЕТНОЙ СИСТЕМЫ РОССИЙСКОЙ ФЕДЕРАЦИИ</t>
  </si>
  <si>
    <t>2 02 10 000 00 0000 150</t>
  </si>
  <si>
    <t>Дотации бюджетам бюджетной системы Российской Федерации</t>
  </si>
  <si>
    <t>2 02 15 001 05 0000 150</t>
  </si>
  <si>
    <t>Дотации бюджетам муниципальных районов на выравнивание бюджетной обеспеченности из бюджета субъекта Российской Федерации</t>
  </si>
  <si>
    <t>2 02 15 002 05 0000 150</t>
  </si>
  <si>
    <t>Дотации бюджетам муниципальных районов на поддержку мер по обеспечению сбалансированности бюджетов</t>
  </si>
  <si>
    <t>2 02 20 000 00 0000 150</t>
  </si>
  <si>
    <t>Субсидии бюджетам бюджетной системы Российской Федерации (межбюджетные субсидии)</t>
  </si>
  <si>
    <t>2 02 25 306 05 0000 150</t>
  </si>
  <si>
    <t>Субсидии бюджетам муниципальных районов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</si>
  <si>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2 02 25 467 05 0000 150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</si>
  <si>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</si>
  <si>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2 02 25 497 05 0000 150</t>
  </si>
  <si>
    <t>Субсидии бюджетам муниципальных районов на реализацию мероприятий по обеспечению жильем молодых семей</t>
  </si>
  <si>
    <t>2 02 25 519 05 0000 150</t>
  </si>
  <si>
    <t>Субсидии бюджетам муниципальных районов на поддержку отрасли культуры</t>
  </si>
  <si>
    <t>2 02 25 555 05 0000 150</t>
  </si>
  <si>
    <t>Субсидии бюджетам муниципальных районов на реализацию программ формирования современной городской среды</t>
  </si>
  <si>
    <t>2 02 30 000 00 0000 150</t>
  </si>
  <si>
    <t>Субвенции бюджетам бюджетной системы Российской Федерации</t>
  </si>
  <si>
    <t>2 02 30 021 05 0000 150</t>
  </si>
  <si>
    <t>Субвенции бюджетам муниципальных районов на ежемесячное денежное вознаграждение за классное руководство</t>
  </si>
  <si>
    <t>2 02 30 024 05 0000 150</t>
  </si>
  <si>
    <t>Субвенции бюджетам муниципальных районов на выполнение передаваемых полномочий субъектов Российской Федерации</t>
  </si>
  <si>
    <t>2 02 30 027 05 0000 150</t>
  </si>
  <si>
    <t>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</si>
  <si>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2 02 30 029 05 0000 150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</si>
  <si>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</si>
  <si>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2 02 35 118 05 0000 150</t>
  </si>
  <si>
    <t>Субвенции бюджетам муниципальных районов на осуществление первичного воинского учета на территориях, где отсутствуют военные комиссариаты</t>
  </si>
  <si>
    <t>2 02 35 260 05 0000 150</t>
  </si>
  <si>
    <t>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</si>
  <si>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2 02 39 999 05 0000 150</t>
  </si>
  <si>
    <t>Прочие субвенции бюджетам муниципальных районов</t>
  </si>
  <si>
    <t>2 02 40 000 00 0000 150</t>
  </si>
  <si>
    <t>Иные межбюджетные трансферты</t>
  </si>
  <si>
    <t>2 02 45 454 05 0000 150</t>
  </si>
  <si>
    <t>Межбюджетные трансферты, передаваемые бюджетам муниципальных районов на создание модельных муниципальных библиотек</t>
  </si>
  <si>
    <t>2 02 49 999 05 0000 150</t>
  </si>
  <si>
    <t>Прочие межбюджетные трансферты, передаваемые бюджетам муниципальных районов</t>
  </si>
  <si>
    <t>2 19 00 000 00 0000 000</t>
  </si>
  <si>
    <t>ВОЗВРАТ ОСТАТКОВ СУБСИДИЙ, СУБВЕНЦИЙ И ИНЫХ МЕЖБЮДЖЕТНЫХ ТРАНСФЕРТОВ, ИМЕЮЩИХ ЦЕЛЕВОЕ НАЗНАЧЕНИЕ, ПРОШЛЫХ ЛЕТ</t>
  </si>
  <si>
    <t>2 19 00 000 05 0000 150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</si>
  <si>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</si>
  <si>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2 19 60 010 05 0000 150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</si>
  <si>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</si>
  <si>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ИТОГО  </t>
  </si>
  <si>
    <t>%</t>
  </si>
  <si>
    <t>Грозненского муниципального района</t>
  </si>
  <si>
    <t>"Об исполнении бюджета Грозненского</t>
  </si>
  <si>
    <t>тыс.руб.</t>
  </si>
  <si>
    <t>Доходы бюджета по кодам классификации доходов бюджетов за 2021 год.</t>
  </si>
  <si>
    <t>муниципального района за 2021 год".</t>
  </si>
  <si>
    <t>1 01 02 080 01 0000 110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</si>
  <si>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</si>
  <si>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2 02 27 576 05 0000 150</t>
  </si>
  <si>
    <t>2 02 25 304 05 0000 150</t>
  </si>
  <si>
    <t>2 02 35 303 05 0000 150</t>
  </si>
  <si>
    <t>2 07 00 000 00 0000 150</t>
  </si>
  <si>
    <t>2 07 05 030 05 0000 150</t>
  </si>
  <si>
    <t>1 12 01 030 01 0000 120</t>
  </si>
  <si>
    <t>Прочие безвозмездные поступления в бюджеты муниципальных районов</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</si>
  <si>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</si>
  <si>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</si>
  <si>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</si>
  <si>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Плата за сбросы загрязняющих веществ в водные объекты</t>
  </si>
  <si>
    <t xml:space="preserve"> Приложение 1</t>
  </si>
  <si>
    <t>к проекту решения Совета депутатов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</si>
</sst>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_ ;[Red]\-#,##0.00\ "/>
    <numFmt numFmtId="165" formatCode="0.0"/>
    <numFmt numFmtId="166" formatCode="#,##0.0_ ;[Red]\-#,##0.0\ "/>
  </numFmts>
  <fonts count="12" x14ac:knownFonts="1">
    <font>
      <sz val="11"/>
      <color indexed="8"/>
      <name val="Calibri"/>
      <family val="2"/>
      <scheme val="minor"/>
    </font>
    <font>
      <sz val="8"/>
      <color rgb="FF000000"/>
      <name val="Arial"/>
      <family val="2"/>
      <charset val="204"/>
    </font>
    <font>
      <b/>
      <sz val="8"/>
      <color rgb="FF000000"/>
      <name val="Arial"/>
      <family val="2"/>
      <charset val="204"/>
    </font>
    <font>
      <sz val="10"/>
      <color rgb="FF000000"/>
      <name val="Arial"/>
      <family val="2"/>
      <charset val="204"/>
    </font>
    <font>
      <b/>
      <sz val="9"/>
      <color rgb="FF000000"/>
      <name val="Arial"/>
      <family val="2"/>
      <charset val="204"/>
    </font>
    <font>
      <sz val="10"/>
      <name val="Arial"/>
      <family val="2"/>
      <charset val="204"/>
    </font>
    <font>
      <sz val="9"/>
      <name val="Times New Roman"/>
      <family val="1"/>
      <charset val="204"/>
    </font>
    <font>
      <b/>
      <sz val="10"/>
      <name val="Arial"/>
      <family val="2"/>
      <charset val="204"/>
    </font>
    <font>
      <sz val="9"/>
      <color rgb="FF000000"/>
      <name val="Times New Roman"/>
      <family val="1"/>
      <charset val="204"/>
    </font>
    <font>
      <sz val="8"/>
      <color indexed="8"/>
      <name val="Arial"/>
      <family val="2"/>
      <charset val="204"/>
    </font>
    <font>
      <b/>
      <sz val="8"/>
      <color indexed="8"/>
      <name val="Arial"/>
      <family val="2"/>
      <charset val="204"/>
    </font>
    <font>
      <b/>
      <sz val="8"/>
      <name val="Arial"/>
      <family val="2"/>
      <charset val="204"/>
    </font>
  </fonts>
  <fills count="2">
    <fill>
      <patternFill patternType="none"/>
    </fill>
    <fill>
      <patternFill patternType="gray125"/>
    </fill>
  </fills>
  <borders count="3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style="thin">
        <color rgb="FF000000"/>
      </left>
      <right style="thin">
        <color rgb="FF000000"/>
      </right>
      <top style="medium">
        <color indexed="64"/>
      </top>
      <bottom/>
      <diagonal/>
    </border>
    <border>
      <left style="thin">
        <color auto="1"/>
      </left>
      <right style="medium">
        <color indexed="64"/>
      </right>
      <top style="medium">
        <color indexed="64"/>
      </top>
      <bottom/>
      <diagonal/>
    </border>
    <border>
      <left style="medium">
        <color indexed="64"/>
      </left>
      <right/>
      <top/>
      <bottom style="thin">
        <color rgb="FF000000"/>
      </bottom>
      <diagonal/>
    </border>
    <border>
      <left style="thin">
        <color auto="1"/>
      </left>
      <right style="medium">
        <color indexed="64"/>
      </right>
      <top/>
      <bottom style="thin">
        <color auto="1"/>
      </bottom>
      <diagonal/>
    </border>
    <border>
      <left style="medium">
        <color indexed="64"/>
      </left>
      <right style="thin">
        <color rgb="FF000000"/>
      </right>
      <top style="thin">
        <color rgb="FF000000"/>
      </top>
      <bottom style="thin">
        <color rgb="FF000000"/>
      </bottom>
      <diagonal/>
    </border>
    <border>
      <left style="thin">
        <color auto="1"/>
      </left>
      <right style="medium">
        <color indexed="64"/>
      </right>
      <top style="thin">
        <color auto="1"/>
      </top>
      <bottom style="thin">
        <color auto="1"/>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rgb="FF000000"/>
      </right>
      <top/>
      <bottom style="thin">
        <color rgb="FF000000"/>
      </bottom>
      <diagonal/>
    </border>
    <border>
      <left/>
      <right style="thin">
        <color auto="1"/>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
    <xf numFmtId="0" fontId="0" fillId="0" borderId="0"/>
    <xf numFmtId="0" fontId="5" fillId="0" borderId="3"/>
  </cellStyleXfs>
  <cellXfs count="93">
    <xf numFmtId="0" fontId="0" fillId="0" borderId="0" xfId="0"/>
    <xf numFmtId="164" fontId="0" fillId="0" borderId="0" xfId="0" applyNumberFormat="1"/>
    <xf numFmtId="0" fontId="2" fillId="0" borderId="3" xfId="0" applyNumberFormat="1" applyFont="1" applyFill="1" applyBorder="1" applyAlignment="1">
      <alignment vertical="center"/>
    </xf>
    <xf numFmtId="0" fontId="8" fillId="0" borderId="3" xfId="0" applyNumberFormat="1" applyFont="1" applyFill="1" applyBorder="1" applyAlignment="1">
      <alignment vertical="center"/>
    </xf>
    <xf numFmtId="0" fontId="1" fillId="0" borderId="3" xfId="0" applyNumberFormat="1" applyFont="1" applyFill="1" applyBorder="1" applyAlignment="1">
      <alignment horizontal="center"/>
    </xf>
    <xf numFmtId="0" fontId="0" fillId="0" borderId="0" xfId="0" applyFill="1"/>
    <xf numFmtId="4" fontId="2" fillId="0" borderId="3" xfId="0" applyNumberFormat="1" applyFont="1" applyFill="1" applyBorder="1" applyAlignment="1">
      <alignment horizontal="center" vertical="center"/>
    </xf>
    <xf numFmtId="0" fontId="2" fillId="0" borderId="3" xfId="0" applyNumberFormat="1" applyFont="1" applyFill="1" applyBorder="1" applyAlignment="1">
      <alignment horizontal="center" vertical="center" wrapText="1"/>
    </xf>
    <xf numFmtId="164" fontId="2" fillId="0" borderId="3" xfId="0" applyNumberFormat="1" applyFont="1" applyFill="1" applyBorder="1" applyAlignment="1">
      <alignment horizontal="right" vertical="center"/>
    </xf>
    <xf numFmtId="164" fontId="1" fillId="0" borderId="3" xfId="0" applyNumberFormat="1" applyFont="1" applyFill="1" applyBorder="1" applyAlignment="1">
      <alignment horizontal="right" vertical="center"/>
    </xf>
    <xf numFmtId="0" fontId="1" fillId="0" borderId="3" xfId="0" applyNumberFormat="1" applyFont="1" applyFill="1" applyBorder="1" applyAlignment="1">
      <alignment wrapText="1"/>
    </xf>
    <xf numFmtId="0" fontId="0" fillId="0" borderId="3" xfId="0" applyFill="1" applyBorder="1"/>
    <xf numFmtId="0" fontId="1" fillId="0" borderId="3" xfId="0" applyNumberFormat="1" applyFont="1" applyFill="1" applyBorder="1" applyAlignment="1">
      <alignment vertical="top"/>
    </xf>
    <xf numFmtId="165" fontId="10" fillId="0" borderId="1" xfId="0" applyNumberFormat="1" applyFont="1" applyFill="1" applyBorder="1" applyAlignment="1">
      <alignment horizontal="center"/>
    </xf>
    <xf numFmtId="165" fontId="9" fillId="0" borderId="1" xfId="0" applyNumberFormat="1" applyFont="1" applyFill="1" applyBorder="1" applyAlignment="1">
      <alignment horizontal="center"/>
    </xf>
    <xf numFmtId="165" fontId="9" fillId="0" borderId="1" xfId="0" applyNumberFormat="1" applyFont="1" applyFill="1" applyBorder="1" applyAlignment="1">
      <alignment horizontal="center" vertical="center"/>
    </xf>
    <xf numFmtId="0" fontId="7" fillId="0" borderId="3" xfId="1" applyFont="1" applyFill="1" applyAlignment="1"/>
    <xf numFmtId="166" fontId="2" fillId="0" borderId="20" xfId="0" applyNumberFormat="1" applyFont="1" applyFill="1" applyBorder="1" applyAlignment="1">
      <alignment horizontal="center"/>
    </xf>
    <xf numFmtId="166" fontId="1" fillId="0" borderId="20" xfId="0" applyNumberFormat="1" applyFont="1" applyFill="1" applyBorder="1" applyAlignment="1">
      <alignment horizontal="center"/>
    </xf>
    <xf numFmtId="166" fontId="1" fillId="0" borderId="20" xfId="0" applyNumberFormat="1" applyFont="1" applyFill="1" applyBorder="1" applyAlignment="1">
      <alignment horizontal="center" vertical="center"/>
    </xf>
    <xf numFmtId="0" fontId="2" fillId="0" borderId="25"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top"/>
    </xf>
    <xf numFmtId="0" fontId="1" fillId="0" borderId="3" xfId="0" applyNumberFormat="1" applyFont="1" applyFill="1" applyBorder="1" applyAlignment="1">
      <alignment horizontal="center" vertical="top" wrapText="1"/>
    </xf>
    <xf numFmtId="0" fontId="1" fillId="0" borderId="3" xfId="0" applyNumberFormat="1" applyFont="1" applyFill="1" applyBorder="1"/>
    <xf numFmtId="0" fontId="3" fillId="0" borderId="3" xfId="0" applyFont="1" applyFill="1" applyBorder="1"/>
    <xf numFmtId="0" fontId="4" fillId="0" borderId="3" xfId="0" applyNumberFormat="1" applyFont="1" applyBorder="1" applyAlignment="1">
      <alignment horizontal="center"/>
    </xf>
    <xf numFmtId="0" fontId="2" fillId="0" borderId="3" xfId="0" applyNumberFormat="1" applyFont="1" applyFill="1" applyBorder="1" applyAlignment="1">
      <alignment horizontal="center" vertical="center"/>
    </xf>
    <xf numFmtId="0" fontId="0" fillId="0" borderId="0" xfId="0" applyAlignment="1">
      <alignment horizontal="left"/>
    </xf>
    <xf numFmtId="0" fontId="3" fillId="0" borderId="3" xfId="0" applyFont="1" applyFill="1" applyBorder="1"/>
    <xf numFmtId="0" fontId="1" fillId="0" borderId="3" xfId="0" applyNumberFormat="1" applyFont="1" applyFill="1" applyBorder="1" applyAlignment="1">
      <alignment horizontal="center" wrapText="1"/>
    </xf>
    <xf numFmtId="0" fontId="2" fillId="0" borderId="24" xfId="0" applyNumberFormat="1" applyFont="1" applyFill="1" applyBorder="1" applyAlignment="1">
      <alignment horizontal="center" vertical="center" wrapText="1"/>
    </xf>
    <xf numFmtId="164" fontId="0" fillId="0" borderId="0" xfId="0" applyNumberFormat="1" applyFill="1"/>
    <xf numFmtId="165" fontId="9" fillId="0" borderId="32" xfId="0" applyNumberFormat="1" applyFont="1" applyFill="1" applyBorder="1" applyAlignment="1">
      <alignment horizontal="center"/>
    </xf>
    <xf numFmtId="166" fontId="1" fillId="0" borderId="33" xfId="0" applyNumberFormat="1" applyFont="1" applyFill="1" applyBorder="1" applyAlignment="1">
      <alignment horizontal="center"/>
    </xf>
    <xf numFmtId="165" fontId="10" fillId="0" borderId="37" xfId="0" applyNumberFormat="1" applyFont="1" applyFill="1" applyBorder="1" applyAlignment="1">
      <alignment horizontal="center"/>
    </xf>
    <xf numFmtId="166" fontId="2" fillId="0" borderId="38" xfId="0" applyNumberFormat="1" applyFont="1" applyFill="1" applyBorder="1" applyAlignment="1">
      <alignment horizontal="center"/>
    </xf>
    <xf numFmtId="49" fontId="1" fillId="0" borderId="19"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0" fontId="1" fillId="0" borderId="5"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1" fillId="0" borderId="3" xfId="0" applyNumberFormat="1" applyFont="1" applyFill="1" applyBorder="1" applyAlignment="1">
      <alignment horizontal="center" vertical="top"/>
    </xf>
    <xf numFmtId="0" fontId="1" fillId="0" borderId="3" xfId="0" applyNumberFormat="1" applyFont="1" applyFill="1" applyBorder="1" applyAlignment="1">
      <alignment horizontal="center" vertical="top" wrapText="1"/>
    </xf>
    <xf numFmtId="0" fontId="3" fillId="0" borderId="3" xfId="0" applyFont="1" applyFill="1" applyBorder="1"/>
    <xf numFmtId="0" fontId="1" fillId="0" borderId="3" xfId="0" applyNumberFormat="1" applyFont="1" applyFill="1" applyBorder="1" applyAlignment="1">
      <alignment horizontal="left"/>
    </xf>
    <xf numFmtId="0" fontId="1" fillId="0" borderId="3" xfId="0" applyNumberFormat="1" applyFont="1" applyFill="1" applyBorder="1" applyAlignment="1">
      <alignment horizontal="center" wrapText="1"/>
    </xf>
    <xf numFmtId="0" fontId="1" fillId="0" borderId="3" xfId="0" applyNumberFormat="1" applyFont="1" applyFill="1" applyBorder="1"/>
    <xf numFmtId="49" fontId="2" fillId="0" borderId="19"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xf>
    <xf numFmtId="0" fontId="2" fillId="0" borderId="5" xfId="0" applyNumberFormat="1" applyFont="1" applyFill="1" applyBorder="1" applyAlignment="1">
      <alignment horizontal="left" vertical="center" wrapText="1"/>
    </xf>
    <xf numFmtId="0" fontId="2" fillId="0" borderId="4" xfId="0" applyNumberFormat="1" applyFont="1" applyFill="1" applyBorder="1" applyAlignment="1">
      <alignment horizontal="left" vertical="center" wrapText="1"/>
    </xf>
    <xf numFmtId="0" fontId="1" fillId="0" borderId="27" xfId="0" applyNumberFormat="1" applyFont="1" applyFill="1" applyBorder="1" applyAlignment="1">
      <alignment horizontal="left" vertical="center" wrapText="1"/>
    </xf>
    <xf numFmtId="49" fontId="1" fillId="0" borderId="28" xfId="0" applyNumberFormat="1" applyFont="1" applyFill="1" applyBorder="1" applyAlignment="1">
      <alignment horizontal="center" vertical="center"/>
    </xf>
    <xf numFmtId="49" fontId="1" fillId="0" borderId="29" xfId="0" applyNumberFormat="1" applyFont="1" applyFill="1" applyBorder="1" applyAlignment="1">
      <alignment horizontal="center" vertical="center"/>
    </xf>
    <xf numFmtId="0" fontId="1" fillId="0" borderId="30" xfId="0" applyNumberFormat="1" applyFont="1" applyFill="1" applyBorder="1" applyAlignment="1">
      <alignment horizontal="left" vertical="center" wrapText="1"/>
    </xf>
    <xf numFmtId="0" fontId="1" fillId="0" borderId="31" xfId="0" applyNumberFormat="1" applyFont="1" applyFill="1" applyBorder="1" applyAlignment="1">
      <alignment horizontal="left" vertical="center" wrapText="1"/>
    </xf>
    <xf numFmtId="0" fontId="2" fillId="0" borderId="34" xfId="0" applyNumberFormat="1" applyFont="1" applyFill="1" applyBorder="1" applyAlignment="1">
      <alignment horizontal="center" vertical="center" wrapText="1"/>
    </xf>
    <xf numFmtId="0" fontId="2" fillId="0" borderId="35" xfId="0" applyNumberFormat="1" applyFont="1" applyFill="1" applyBorder="1" applyAlignment="1">
      <alignment horizontal="center" vertical="center" wrapText="1"/>
    </xf>
    <xf numFmtId="0" fontId="2" fillId="0" borderId="36" xfId="0" applyNumberFormat="1" applyFont="1" applyFill="1" applyBorder="1" applyAlignment="1">
      <alignment horizontal="center" vertical="center" wrapText="1"/>
    </xf>
    <xf numFmtId="49" fontId="1" fillId="0" borderId="21"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0" fontId="1" fillId="0" borderId="5"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27" xfId="0" applyNumberFormat="1" applyFont="1" applyFill="1" applyBorder="1" applyAlignment="1">
      <alignment horizontal="center" vertical="center" wrapText="1"/>
    </xf>
    <xf numFmtId="49" fontId="2" fillId="0" borderId="21"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0" fontId="2" fillId="0" borderId="27" xfId="0" applyNumberFormat="1" applyFont="1" applyFill="1" applyBorder="1" applyAlignment="1">
      <alignment horizontal="left" vertical="center" wrapText="1"/>
    </xf>
    <xf numFmtId="0" fontId="7" fillId="0" borderId="3" xfId="1" applyFont="1" applyFill="1" applyAlignment="1">
      <alignment horizontal="center"/>
    </xf>
    <xf numFmtId="0" fontId="11" fillId="0" borderId="3" xfId="1" applyFont="1" applyFill="1" applyAlignment="1">
      <alignment horizontal="center"/>
    </xf>
    <xf numFmtId="0" fontId="2" fillId="0" borderId="11"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 fillId="0" borderId="17" xfId="0" applyNumberFormat="1" applyFont="1" applyFill="1" applyBorder="1" applyAlignment="1">
      <alignment horizontal="center" vertical="center"/>
    </xf>
    <xf numFmtId="0" fontId="2" fillId="0" borderId="9" xfId="0" applyNumberFormat="1" applyFont="1" applyFill="1" applyBorder="1" applyAlignment="1">
      <alignment horizontal="center" vertical="center"/>
    </xf>
    <xf numFmtId="0" fontId="2" fillId="0" borderId="13" xfId="0" applyNumberFormat="1" applyFont="1" applyFill="1" applyBorder="1" applyAlignment="1">
      <alignment horizontal="center" vertical="center"/>
    </xf>
    <xf numFmtId="0" fontId="2" fillId="0" borderId="14" xfId="0" applyNumberFormat="1" applyFont="1" applyFill="1" applyBorder="1" applyAlignment="1">
      <alignment horizontal="center" vertical="center"/>
    </xf>
    <xf numFmtId="0" fontId="2" fillId="0" borderId="8" xfId="0" applyNumberFormat="1" applyFont="1" applyFill="1" applyBorder="1" applyAlignment="1">
      <alignment horizontal="center" vertical="center"/>
    </xf>
    <xf numFmtId="0" fontId="2" fillId="0" borderId="7" xfId="0" applyNumberFormat="1" applyFont="1" applyFill="1" applyBorder="1" applyAlignment="1">
      <alignment horizontal="center" vertical="center"/>
    </xf>
    <xf numFmtId="4" fontId="2" fillId="0" borderId="13" xfId="0" applyNumberFormat="1" applyFont="1" applyFill="1" applyBorder="1" applyAlignment="1">
      <alignment horizontal="center" vertical="center"/>
    </xf>
    <xf numFmtId="4" fontId="2" fillId="0" borderId="8" xfId="0" applyNumberFormat="1" applyFont="1" applyFill="1" applyBorder="1" applyAlignment="1">
      <alignment horizontal="center" vertical="center"/>
    </xf>
    <xf numFmtId="4" fontId="2" fillId="0" borderId="15" xfId="0" applyNumberFormat="1" applyFont="1" applyFill="1" applyBorder="1" applyAlignment="1">
      <alignment horizontal="center" vertical="center"/>
    </xf>
    <xf numFmtId="4" fontId="2" fillId="0" borderId="10" xfId="0" applyNumberFormat="1" applyFont="1" applyFill="1" applyBorder="1" applyAlignment="1">
      <alignment horizontal="center" vertical="center"/>
    </xf>
    <xf numFmtId="4" fontId="2" fillId="0" borderId="16" xfId="0" applyNumberFormat="1" applyFont="1" applyFill="1" applyBorder="1" applyAlignment="1">
      <alignment horizontal="center" vertical="center"/>
    </xf>
    <xf numFmtId="4" fontId="2" fillId="0" borderId="18" xfId="0" applyNumberFormat="1" applyFont="1" applyFill="1" applyBorder="1" applyAlignment="1">
      <alignment horizontal="center" vertical="center"/>
    </xf>
    <xf numFmtId="0" fontId="4" fillId="0" borderId="3" xfId="0" applyNumberFormat="1" applyFont="1" applyBorder="1" applyAlignment="1">
      <alignment horizontal="center"/>
    </xf>
    <xf numFmtId="0" fontId="2" fillId="0" borderId="3" xfId="0" applyNumberFormat="1" applyFont="1" applyFill="1" applyBorder="1" applyAlignment="1">
      <alignment horizontal="center" vertical="center"/>
    </xf>
    <xf numFmtId="0" fontId="6" fillId="0" borderId="3" xfId="1" applyFont="1" applyFill="1" applyAlignment="1">
      <alignment horizontal="left"/>
    </xf>
    <xf numFmtId="0" fontId="6" fillId="0" borderId="3" xfId="1" applyFont="1" applyFill="1" applyAlignment="1"/>
    <xf numFmtId="0" fontId="8" fillId="0" borderId="3" xfId="0" applyNumberFormat="1" applyFont="1" applyFill="1" applyBorder="1" applyAlignment="1">
      <alignment horizontal="left" vertical="center"/>
    </xf>
    <xf numFmtId="0" fontId="2" fillId="0" borderId="22" xfId="0" applyNumberFormat="1" applyFont="1" applyFill="1" applyBorder="1" applyAlignment="1">
      <alignment horizontal="center" vertical="center" wrapText="1"/>
    </xf>
    <xf numFmtId="0" fontId="2" fillId="0" borderId="23"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0" fontId="2" fillId="0" borderId="8" xfId="0" applyNumberFormat="1" applyFont="1" applyFill="1" applyBorder="1" applyAlignment="1">
      <alignment horizontal="left" vertical="center" wrapText="1"/>
    </xf>
    <xf numFmtId="0" fontId="2" fillId="0" borderId="7" xfId="0" applyNumberFormat="1" applyFont="1" applyFill="1" applyBorder="1" applyAlignment="1">
      <alignment horizontal="left" vertical="center" wrapText="1"/>
    </xf>
  </cellXfs>
  <cellStyles count="2">
    <cellStyle name="Обычный" xfId="0" builtinId="0"/>
    <cellStyle name="Обычный_tmp"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7"/>
  <sheetViews>
    <sheetView tabSelected="1" workbookViewId="0">
      <selection activeCell="B8" sqref="B8:O8"/>
    </sheetView>
  </sheetViews>
  <sheetFormatPr defaultRowHeight="14.4" x14ac:dyDescent="0.3"/>
  <cols>
    <col min="1" max="1" width="0.44140625" customWidth="1"/>
    <col min="2" max="5" width="10.6640625" customWidth="1"/>
    <col min="6" max="6" width="6.5546875" customWidth="1"/>
    <col min="7" max="7" width="4.109375" customWidth="1"/>
    <col min="8" max="8" width="6.5546875" customWidth="1"/>
    <col min="9" max="9" width="4.109375" customWidth="1"/>
    <col min="10" max="10" width="9.44140625" customWidth="1"/>
    <col min="11" max="11" width="8.109375" customWidth="1"/>
    <col min="12" max="12" width="12" customWidth="1"/>
    <col min="13" max="13" width="11.33203125" customWidth="1"/>
    <col min="14" max="14" width="7.5546875" customWidth="1"/>
    <col min="15" max="15" width="5" customWidth="1"/>
    <col min="16" max="16" width="9.44140625" bestFit="1" customWidth="1"/>
    <col min="19" max="19" width="14" bestFit="1" customWidth="1"/>
  </cols>
  <sheetData>
    <row r="1" spans="1:19" x14ac:dyDescent="0.3">
      <c r="A1" s="82"/>
      <c r="B1" s="82"/>
      <c r="C1" s="82"/>
      <c r="D1" s="82"/>
      <c r="E1" s="82"/>
      <c r="F1" s="82"/>
      <c r="G1" s="82"/>
      <c r="H1" s="82"/>
      <c r="I1" s="82"/>
      <c r="J1" s="82"/>
      <c r="K1" s="82"/>
      <c r="L1" s="82"/>
      <c r="M1" s="82"/>
      <c r="N1" s="25"/>
      <c r="O1" s="25"/>
    </row>
    <row r="2" spans="1:19" ht="24" customHeight="1" x14ac:dyDescent="0.3">
      <c r="A2" s="2"/>
      <c r="B2" s="83"/>
      <c r="C2" s="83"/>
      <c r="D2" s="83"/>
      <c r="E2" s="83"/>
      <c r="F2" s="83"/>
      <c r="G2" s="83"/>
      <c r="H2" s="83"/>
      <c r="I2" s="83"/>
      <c r="J2" s="83"/>
      <c r="K2" s="83"/>
      <c r="L2" s="84" t="s">
        <v>415</v>
      </c>
      <c r="M2" s="84"/>
      <c r="N2" s="84"/>
      <c r="O2" s="84"/>
      <c r="P2" s="84"/>
      <c r="Q2" s="84"/>
      <c r="R2" s="84"/>
    </row>
    <row r="3" spans="1:19" ht="12.75" customHeight="1" x14ac:dyDescent="0.3">
      <c r="A3" s="2"/>
      <c r="B3" s="83"/>
      <c r="C3" s="83"/>
      <c r="D3" s="83"/>
      <c r="E3" s="83"/>
      <c r="F3" s="83"/>
      <c r="G3" s="83"/>
      <c r="H3" s="83"/>
      <c r="I3" s="83"/>
      <c r="J3" s="83"/>
      <c r="K3" s="83"/>
      <c r="L3" s="84" t="s">
        <v>416</v>
      </c>
      <c r="M3" s="84"/>
      <c r="N3" s="84"/>
      <c r="O3" s="84"/>
      <c r="P3" s="84"/>
      <c r="Q3" s="84"/>
      <c r="R3" s="84"/>
    </row>
    <row r="4" spans="1:19" ht="13.5" customHeight="1" x14ac:dyDescent="0.3">
      <c r="A4" s="2"/>
      <c r="B4" s="83"/>
      <c r="C4" s="83"/>
      <c r="D4" s="83"/>
      <c r="E4" s="83"/>
      <c r="F4" s="83"/>
      <c r="G4" s="83"/>
      <c r="H4" s="83"/>
      <c r="I4" s="83"/>
      <c r="J4" s="83"/>
      <c r="K4" s="83"/>
      <c r="L4" s="85" t="s">
        <v>397</v>
      </c>
      <c r="M4" s="85"/>
      <c r="N4" s="85"/>
      <c r="O4" s="85"/>
      <c r="P4" s="85"/>
      <c r="Q4" s="85"/>
      <c r="R4" s="85"/>
    </row>
    <row r="5" spans="1:19" ht="12.75" customHeight="1" x14ac:dyDescent="0.3">
      <c r="A5" s="2"/>
      <c r="B5" s="83"/>
      <c r="C5" s="83"/>
      <c r="D5" s="83"/>
      <c r="E5" s="83"/>
      <c r="F5" s="83"/>
      <c r="G5" s="83"/>
      <c r="H5" s="83"/>
      <c r="I5" s="83"/>
      <c r="J5" s="83"/>
      <c r="K5" s="83"/>
      <c r="L5" s="3" t="s">
        <v>398</v>
      </c>
      <c r="M5" s="3"/>
      <c r="N5" s="3"/>
      <c r="O5" s="3"/>
      <c r="P5" s="3"/>
      <c r="Q5" s="3"/>
      <c r="R5" s="3"/>
    </row>
    <row r="6" spans="1:19" ht="12.75" customHeight="1" x14ac:dyDescent="0.3">
      <c r="A6" s="2"/>
      <c r="B6" s="83"/>
      <c r="C6" s="83"/>
      <c r="D6" s="83"/>
      <c r="E6" s="83"/>
      <c r="F6" s="83"/>
      <c r="G6" s="83"/>
      <c r="H6" s="83"/>
      <c r="I6" s="83"/>
      <c r="J6" s="83"/>
      <c r="K6" s="83"/>
      <c r="L6" s="86" t="s">
        <v>401</v>
      </c>
      <c r="M6" s="86"/>
      <c r="N6" s="86"/>
      <c r="O6" s="86"/>
      <c r="P6" s="86"/>
      <c r="Q6" s="86"/>
      <c r="R6" s="86"/>
    </row>
    <row r="7" spans="1:19" ht="6" customHeight="1" x14ac:dyDescent="0.3">
      <c r="A7" s="2"/>
      <c r="B7" s="83"/>
      <c r="C7" s="83"/>
      <c r="D7" s="83"/>
      <c r="E7" s="83"/>
      <c r="F7" s="83"/>
      <c r="G7" s="83"/>
      <c r="H7" s="83"/>
      <c r="I7" s="83"/>
      <c r="J7" s="83"/>
      <c r="K7" s="83"/>
      <c r="L7" s="2"/>
      <c r="M7" s="26"/>
      <c r="N7" s="26"/>
      <c r="O7" s="21"/>
    </row>
    <row r="8" spans="1:19" ht="20.25" customHeight="1" x14ac:dyDescent="0.3">
      <c r="A8" s="2"/>
      <c r="B8" s="66" t="s">
        <v>400</v>
      </c>
      <c r="C8" s="66"/>
      <c r="D8" s="66"/>
      <c r="E8" s="66"/>
      <c r="F8" s="66"/>
      <c r="G8" s="66"/>
      <c r="H8" s="66"/>
      <c r="I8" s="66"/>
      <c r="J8" s="66"/>
      <c r="K8" s="66"/>
      <c r="L8" s="66"/>
      <c r="M8" s="66"/>
      <c r="N8" s="66"/>
      <c r="O8" s="66"/>
    </row>
    <row r="9" spans="1:19" ht="20.25" customHeight="1" thickBot="1" x14ac:dyDescent="0.35">
      <c r="A9" s="2"/>
      <c r="B9" s="16"/>
      <c r="C9" s="16"/>
      <c r="D9" s="16"/>
      <c r="E9" s="16"/>
      <c r="F9" s="16"/>
      <c r="G9" s="16"/>
      <c r="H9" s="16"/>
      <c r="I9" s="16"/>
      <c r="J9" s="16"/>
      <c r="K9" s="16"/>
      <c r="L9" s="16"/>
      <c r="M9" s="67" t="s">
        <v>399</v>
      </c>
      <c r="N9" s="67"/>
      <c r="O9" s="4"/>
    </row>
    <row r="10" spans="1:19" x14ac:dyDescent="0.3">
      <c r="A10" s="5"/>
      <c r="B10" s="68" t="s">
        <v>0</v>
      </c>
      <c r="C10" s="69"/>
      <c r="D10" s="72" t="s">
        <v>1</v>
      </c>
      <c r="E10" s="73"/>
      <c r="F10" s="73"/>
      <c r="G10" s="73"/>
      <c r="H10" s="73"/>
      <c r="I10" s="73"/>
      <c r="J10" s="73"/>
      <c r="K10" s="69"/>
      <c r="L10" s="76" t="s">
        <v>2</v>
      </c>
      <c r="M10" s="78" t="s">
        <v>3</v>
      </c>
      <c r="N10" s="80" t="s">
        <v>396</v>
      </c>
      <c r="O10" s="6"/>
      <c r="P10" s="5"/>
    </row>
    <row r="11" spans="1:19" ht="15" customHeight="1" x14ac:dyDescent="0.3">
      <c r="A11" s="5"/>
      <c r="B11" s="70"/>
      <c r="C11" s="71"/>
      <c r="D11" s="74"/>
      <c r="E11" s="75"/>
      <c r="F11" s="75"/>
      <c r="G11" s="75"/>
      <c r="H11" s="75"/>
      <c r="I11" s="75"/>
      <c r="J11" s="75"/>
      <c r="K11" s="71"/>
      <c r="L11" s="77"/>
      <c r="M11" s="79"/>
      <c r="N11" s="81"/>
      <c r="O11" s="6"/>
      <c r="P11" s="5"/>
    </row>
    <row r="12" spans="1:19" ht="15" customHeight="1" thickBot="1" x14ac:dyDescent="0.35">
      <c r="A12" s="5"/>
      <c r="B12" s="87">
        <v>1</v>
      </c>
      <c r="C12" s="88"/>
      <c r="D12" s="88">
        <v>2</v>
      </c>
      <c r="E12" s="88"/>
      <c r="F12" s="88"/>
      <c r="G12" s="88"/>
      <c r="H12" s="88"/>
      <c r="I12" s="88"/>
      <c r="J12" s="88"/>
      <c r="K12" s="88"/>
      <c r="L12" s="30">
        <v>3</v>
      </c>
      <c r="M12" s="30">
        <v>4</v>
      </c>
      <c r="N12" s="20">
        <v>5</v>
      </c>
      <c r="O12" s="7"/>
      <c r="P12" s="5"/>
    </row>
    <row r="13" spans="1:19" ht="15" customHeight="1" x14ac:dyDescent="0.3">
      <c r="A13" s="5"/>
      <c r="B13" s="89" t="s">
        <v>4</v>
      </c>
      <c r="C13" s="90"/>
      <c r="D13" s="91" t="s">
        <v>5</v>
      </c>
      <c r="E13" s="92"/>
      <c r="F13" s="92"/>
      <c r="G13" s="92"/>
      <c r="H13" s="92"/>
      <c r="I13" s="92"/>
      <c r="J13" s="92"/>
      <c r="K13" s="92"/>
      <c r="L13" s="13">
        <f>L14+L31+L41+L75+L83+L91+L95+L105+L112+L188</f>
        <v>140246.30304999999</v>
      </c>
      <c r="M13" s="13">
        <v>151425.95666</v>
      </c>
      <c r="N13" s="17">
        <f>M13/L13*100</f>
        <v>107.97144264545375</v>
      </c>
      <c r="O13" s="8"/>
      <c r="P13" s="5"/>
    </row>
    <row r="14" spans="1:19" ht="15" customHeight="1" x14ac:dyDescent="0.3">
      <c r="A14" s="5"/>
      <c r="B14" s="63" t="s">
        <v>6</v>
      </c>
      <c r="C14" s="64"/>
      <c r="D14" s="48" t="s">
        <v>7</v>
      </c>
      <c r="E14" s="49"/>
      <c r="F14" s="49"/>
      <c r="G14" s="49"/>
      <c r="H14" s="49"/>
      <c r="I14" s="49"/>
      <c r="J14" s="49"/>
      <c r="K14" s="65"/>
      <c r="L14" s="13">
        <f>L15</f>
        <v>105039.36</v>
      </c>
      <c r="M14" s="13">
        <f>M15</f>
        <v>117460.43098000002</v>
      </c>
      <c r="N14" s="17">
        <f>M14/L14*100</f>
        <v>111.82515866433309</v>
      </c>
      <c r="O14" s="8"/>
      <c r="P14" s="5"/>
    </row>
    <row r="15" spans="1:19" ht="15" customHeight="1" x14ac:dyDescent="0.3">
      <c r="A15" s="5"/>
      <c r="B15" s="46" t="s">
        <v>8</v>
      </c>
      <c r="C15" s="47"/>
      <c r="D15" s="48" t="s">
        <v>9</v>
      </c>
      <c r="E15" s="49"/>
      <c r="F15" s="49"/>
      <c r="G15" s="49"/>
      <c r="H15" s="49"/>
      <c r="I15" s="49"/>
      <c r="J15" s="49"/>
      <c r="K15" s="49"/>
      <c r="L15" s="13">
        <f>SUM(L16:L30)</f>
        <v>105039.36</v>
      </c>
      <c r="M15" s="13">
        <f>SUM(M16:M30)</f>
        <v>117460.43098000002</v>
      </c>
      <c r="N15" s="17">
        <f>M15/L15*100</f>
        <v>111.82515866433309</v>
      </c>
      <c r="O15" s="8"/>
      <c r="P15" s="5"/>
    </row>
    <row r="16" spans="1:19" ht="45.75" customHeight="1" x14ac:dyDescent="0.3">
      <c r="A16" s="5"/>
      <c r="B16" s="36" t="s">
        <v>10</v>
      </c>
      <c r="C16" s="37"/>
      <c r="D16" s="38" t="s">
        <v>11</v>
      </c>
      <c r="E16" s="39"/>
      <c r="F16" s="39"/>
      <c r="G16" s="39"/>
      <c r="H16" s="39"/>
      <c r="I16" s="39"/>
      <c r="J16" s="39"/>
      <c r="K16" s="39"/>
      <c r="L16" s="14">
        <v>104551.67999999999</v>
      </c>
      <c r="M16" s="14">
        <v>115243.23415</v>
      </c>
      <c r="N16" s="18">
        <f t="shared" ref="N16:N39" si="0">M16/L16*100</f>
        <v>110.22609502783696</v>
      </c>
      <c r="O16" s="9"/>
      <c r="P16" s="5"/>
      <c r="S16" s="1"/>
    </row>
    <row r="17" spans="1:16" ht="57" hidden="1" customHeight="1" x14ac:dyDescent="0.3">
      <c r="A17" s="5"/>
      <c r="B17" s="36" t="s">
        <v>12</v>
      </c>
      <c r="C17" s="37"/>
      <c r="D17" s="38" t="s">
        <v>13</v>
      </c>
      <c r="E17" s="39"/>
      <c r="F17" s="39"/>
      <c r="G17" s="39"/>
      <c r="H17" s="39"/>
      <c r="I17" s="39"/>
      <c r="J17" s="39"/>
      <c r="K17" s="39"/>
      <c r="L17" s="14"/>
      <c r="M17" s="14"/>
      <c r="N17" s="18" t="e">
        <f t="shared" si="0"/>
        <v>#DIV/0!</v>
      </c>
      <c r="O17" s="9"/>
      <c r="P17" s="5"/>
    </row>
    <row r="18" spans="1:16" ht="45.75" hidden="1" customHeight="1" x14ac:dyDescent="0.3">
      <c r="A18" s="5"/>
      <c r="B18" s="36" t="s">
        <v>14</v>
      </c>
      <c r="C18" s="37"/>
      <c r="D18" s="38" t="s">
        <v>15</v>
      </c>
      <c r="E18" s="39"/>
      <c r="F18" s="39"/>
      <c r="G18" s="39"/>
      <c r="H18" s="39"/>
      <c r="I18" s="39"/>
      <c r="J18" s="39"/>
      <c r="K18" s="39"/>
      <c r="L18" s="14"/>
      <c r="M18" s="14"/>
      <c r="N18" s="18" t="e">
        <f t="shared" si="0"/>
        <v>#DIV/0!</v>
      </c>
      <c r="O18" s="9"/>
      <c r="P18" s="5"/>
    </row>
    <row r="19" spans="1:16" ht="57" hidden="1" customHeight="1" x14ac:dyDescent="0.3">
      <c r="A19" s="5"/>
      <c r="B19" s="36" t="s">
        <v>16</v>
      </c>
      <c r="C19" s="37"/>
      <c r="D19" s="38" t="s">
        <v>17</v>
      </c>
      <c r="E19" s="39"/>
      <c r="F19" s="39"/>
      <c r="G19" s="39"/>
      <c r="H19" s="39"/>
      <c r="I19" s="39"/>
      <c r="J19" s="39"/>
      <c r="K19" s="39"/>
      <c r="L19" s="14"/>
      <c r="M19" s="14"/>
      <c r="N19" s="18" t="e">
        <f t="shared" si="0"/>
        <v>#DIV/0!</v>
      </c>
      <c r="O19" s="9"/>
      <c r="P19" s="5"/>
    </row>
    <row r="20" spans="1:16" ht="45.75" hidden="1" customHeight="1" x14ac:dyDescent="0.3">
      <c r="A20" s="5"/>
      <c r="B20" s="36" t="s">
        <v>18</v>
      </c>
      <c r="C20" s="37"/>
      <c r="D20" s="38" t="s">
        <v>19</v>
      </c>
      <c r="E20" s="39"/>
      <c r="F20" s="39"/>
      <c r="G20" s="39"/>
      <c r="H20" s="39"/>
      <c r="I20" s="39"/>
      <c r="J20" s="39"/>
      <c r="K20" s="39"/>
      <c r="L20" s="14"/>
      <c r="M20" s="14"/>
      <c r="N20" s="18" t="e">
        <f t="shared" si="0"/>
        <v>#DIV/0!</v>
      </c>
      <c r="O20" s="9"/>
      <c r="P20" s="5"/>
    </row>
    <row r="21" spans="1:16" ht="68.25" customHeight="1" x14ac:dyDescent="0.3">
      <c r="A21" s="5"/>
      <c r="B21" s="36" t="s">
        <v>20</v>
      </c>
      <c r="C21" s="37"/>
      <c r="D21" s="38" t="s">
        <v>21</v>
      </c>
      <c r="E21" s="39"/>
      <c r="F21" s="39"/>
      <c r="G21" s="39"/>
      <c r="H21" s="39"/>
      <c r="I21" s="39"/>
      <c r="J21" s="39"/>
      <c r="K21" s="39"/>
      <c r="L21" s="14">
        <v>284.16000000000003</v>
      </c>
      <c r="M21" s="14">
        <v>918.14703999999995</v>
      </c>
      <c r="N21" s="18">
        <f t="shared" si="0"/>
        <v>323.10917792792787</v>
      </c>
      <c r="O21" s="9"/>
      <c r="P21" s="5"/>
    </row>
    <row r="22" spans="1:16" ht="79.5" hidden="1" customHeight="1" x14ac:dyDescent="0.3">
      <c r="A22" s="5"/>
      <c r="B22" s="36" t="s">
        <v>22</v>
      </c>
      <c r="C22" s="37"/>
      <c r="D22" s="38" t="s">
        <v>23</v>
      </c>
      <c r="E22" s="39"/>
      <c r="F22" s="39"/>
      <c r="G22" s="39"/>
      <c r="H22" s="39"/>
      <c r="I22" s="39"/>
      <c r="J22" s="39"/>
      <c r="K22" s="39"/>
      <c r="L22" s="14"/>
      <c r="M22" s="14"/>
      <c r="N22" s="18" t="e">
        <f t="shared" si="0"/>
        <v>#DIV/0!</v>
      </c>
      <c r="O22" s="9"/>
      <c r="P22" s="5"/>
    </row>
    <row r="23" spans="1:16" ht="68.25" hidden="1" customHeight="1" x14ac:dyDescent="0.3">
      <c r="A23" s="5"/>
      <c r="B23" s="36" t="s">
        <v>24</v>
      </c>
      <c r="C23" s="37"/>
      <c r="D23" s="38" t="s">
        <v>25</v>
      </c>
      <c r="E23" s="39"/>
      <c r="F23" s="39"/>
      <c r="G23" s="39"/>
      <c r="H23" s="39"/>
      <c r="I23" s="39"/>
      <c r="J23" s="39"/>
      <c r="K23" s="39"/>
      <c r="L23" s="14"/>
      <c r="M23" s="14"/>
      <c r="N23" s="18" t="e">
        <f t="shared" si="0"/>
        <v>#DIV/0!</v>
      </c>
      <c r="O23" s="9"/>
      <c r="P23" s="5"/>
    </row>
    <row r="24" spans="1:16" ht="79.5" hidden="1" customHeight="1" x14ac:dyDescent="0.3">
      <c r="A24" s="5"/>
      <c r="B24" s="36" t="s">
        <v>26</v>
      </c>
      <c r="C24" s="37"/>
      <c r="D24" s="38" t="s">
        <v>27</v>
      </c>
      <c r="E24" s="39"/>
      <c r="F24" s="39"/>
      <c r="G24" s="39"/>
      <c r="H24" s="39"/>
      <c r="I24" s="39"/>
      <c r="J24" s="39"/>
      <c r="K24" s="39"/>
      <c r="L24" s="14"/>
      <c r="M24" s="14"/>
      <c r="N24" s="18" t="e">
        <f t="shared" si="0"/>
        <v>#DIV/0!</v>
      </c>
      <c r="O24" s="9"/>
      <c r="P24" s="5"/>
    </row>
    <row r="25" spans="1:16" ht="26.25" customHeight="1" x14ac:dyDescent="0.3">
      <c r="A25" s="5"/>
      <c r="B25" s="36" t="s">
        <v>28</v>
      </c>
      <c r="C25" s="37"/>
      <c r="D25" s="38" t="s">
        <v>29</v>
      </c>
      <c r="E25" s="39"/>
      <c r="F25" s="39"/>
      <c r="G25" s="39"/>
      <c r="H25" s="39"/>
      <c r="I25" s="39"/>
      <c r="J25" s="39"/>
      <c r="K25" s="39"/>
      <c r="L25" s="14">
        <v>11.52</v>
      </c>
      <c r="M25" s="14">
        <v>589.13495</v>
      </c>
      <c r="N25" s="18">
        <f t="shared" si="0"/>
        <v>5114.0186631944443</v>
      </c>
      <c r="O25" s="9"/>
      <c r="P25" s="5"/>
    </row>
    <row r="26" spans="1:16" ht="45.75" hidden="1" customHeight="1" x14ac:dyDescent="0.3">
      <c r="A26" s="5"/>
      <c r="B26" s="36" t="s">
        <v>30</v>
      </c>
      <c r="C26" s="37"/>
      <c r="D26" s="38" t="s">
        <v>31</v>
      </c>
      <c r="E26" s="39"/>
      <c r="F26" s="39"/>
      <c r="G26" s="39"/>
      <c r="H26" s="39"/>
      <c r="I26" s="39"/>
      <c r="J26" s="39"/>
      <c r="K26" s="39"/>
      <c r="L26" s="14"/>
      <c r="M26" s="14"/>
      <c r="N26" s="18" t="e">
        <f t="shared" si="0"/>
        <v>#DIV/0!</v>
      </c>
      <c r="O26" s="9"/>
      <c r="P26" s="5"/>
    </row>
    <row r="27" spans="1:16" ht="34.5" hidden="1" customHeight="1" x14ac:dyDescent="0.3">
      <c r="A27" s="5"/>
      <c r="B27" s="36" t="s">
        <v>32</v>
      </c>
      <c r="C27" s="37"/>
      <c r="D27" s="38" t="s">
        <v>33</v>
      </c>
      <c r="E27" s="39"/>
      <c r="F27" s="39"/>
      <c r="G27" s="39"/>
      <c r="H27" s="39"/>
      <c r="I27" s="39"/>
      <c r="J27" s="39"/>
      <c r="K27" s="39"/>
      <c r="L27" s="14"/>
      <c r="M27" s="14"/>
      <c r="N27" s="18" t="e">
        <f t="shared" si="0"/>
        <v>#DIV/0!</v>
      </c>
      <c r="O27" s="9"/>
      <c r="P27" s="5"/>
    </row>
    <row r="28" spans="1:16" ht="45.75" customHeight="1" x14ac:dyDescent="0.3">
      <c r="A28" s="5"/>
      <c r="B28" s="36" t="s">
        <v>34</v>
      </c>
      <c r="C28" s="37"/>
      <c r="D28" s="38" t="s">
        <v>35</v>
      </c>
      <c r="E28" s="39"/>
      <c r="F28" s="39"/>
      <c r="G28" s="39"/>
      <c r="H28" s="39"/>
      <c r="I28" s="39"/>
      <c r="J28" s="39"/>
      <c r="K28" s="39"/>
      <c r="L28" s="14">
        <v>192</v>
      </c>
      <c r="M28" s="14">
        <v>113.53174</v>
      </c>
      <c r="N28" s="18">
        <f t="shared" si="0"/>
        <v>59.131114583333336</v>
      </c>
      <c r="O28" s="9"/>
      <c r="P28" s="5"/>
    </row>
    <row r="29" spans="1:16" ht="68.25" hidden="1" customHeight="1" x14ac:dyDescent="0.3">
      <c r="A29" s="5"/>
      <c r="B29" s="36" t="s">
        <v>36</v>
      </c>
      <c r="C29" s="37"/>
      <c r="D29" s="38" t="s">
        <v>37</v>
      </c>
      <c r="E29" s="39"/>
      <c r="F29" s="39"/>
      <c r="G29" s="39"/>
      <c r="H29" s="39"/>
      <c r="I29" s="39"/>
      <c r="J29" s="39"/>
      <c r="K29" s="39"/>
      <c r="L29" s="14">
        <v>0</v>
      </c>
      <c r="M29" s="14"/>
      <c r="N29" s="18" t="e">
        <f t="shared" si="0"/>
        <v>#DIV/0!</v>
      </c>
      <c r="O29" s="9"/>
      <c r="P29" s="5"/>
    </row>
    <row r="30" spans="1:16" ht="57.75" customHeight="1" x14ac:dyDescent="0.3">
      <c r="A30" s="5"/>
      <c r="B30" s="36" t="s">
        <v>402</v>
      </c>
      <c r="C30" s="37"/>
      <c r="D30" s="38" t="s">
        <v>403</v>
      </c>
      <c r="E30" s="39"/>
      <c r="F30" s="39"/>
      <c r="G30" s="39"/>
      <c r="H30" s="39"/>
      <c r="I30" s="39"/>
      <c r="J30" s="39"/>
      <c r="K30" s="50"/>
      <c r="L30" s="14">
        <v>0</v>
      </c>
      <c r="M30" s="14">
        <v>596.38310000000001</v>
      </c>
      <c r="N30" s="18"/>
      <c r="O30" s="9"/>
      <c r="P30" s="5"/>
    </row>
    <row r="31" spans="1:16" ht="23.25" customHeight="1" x14ac:dyDescent="0.3">
      <c r="A31" s="5"/>
      <c r="B31" s="46" t="s">
        <v>38</v>
      </c>
      <c r="C31" s="47"/>
      <c r="D31" s="48" t="s">
        <v>39</v>
      </c>
      <c r="E31" s="49"/>
      <c r="F31" s="49"/>
      <c r="G31" s="49"/>
      <c r="H31" s="49"/>
      <c r="I31" s="49"/>
      <c r="J31" s="49"/>
      <c r="K31" s="49"/>
      <c r="L31" s="13">
        <f>SUM(L33:L39)</f>
        <v>19193.643050000002</v>
      </c>
      <c r="M31" s="13">
        <f>SUM(M33:M39)</f>
        <v>19561.610320000003</v>
      </c>
      <c r="N31" s="17">
        <f t="shared" si="0"/>
        <v>101.9171309429973</v>
      </c>
      <c r="O31" s="8"/>
      <c r="P31" s="5"/>
    </row>
    <row r="32" spans="1:16" ht="23.25" hidden="1" customHeight="1" x14ac:dyDescent="0.3">
      <c r="A32" s="5"/>
      <c r="B32" s="46" t="s">
        <v>40</v>
      </c>
      <c r="C32" s="47"/>
      <c r="D32" s="48" t="s">
        <v>41</v>
      </c>
      <c r="E32" s="49"/>
      <c r="F32" s="49"/>
      <c r="G32" s="49"/>
      <c r="H32" s="49"/>
      <c r="I32" s="49"/>
      <c r="J32" s="49"/>
      <c r="K32" s="49"/>
      <c r="L32" s="14" t="e">
        <f>(#REF!+#REF!+#REF!+#REF!)/1000</f>
        <v>#REF!</v>
      </c>
      <c r="M32" s="14">
        <f>(M33+M36+M38+M39)/1000</f>
        <v>7.4908208899999993</v>
      </c>
      <c r="N32" s="18" t="e">
        <f t="shared" si="0"/>
        <v>#REF!</v>
      </c>
      <c r="O32" s="8"/>
      <c r="P32" s="5"/>
    </row>
    <row r="33" spans="1:23" ht="34.5" customHeight="1" x14ac:dyDescent="0.3">
      <c r="A33" s="5"/>
      <c r="B33" s="36" t="s">
        <v>42</v>
      </c>
      <c r="C33" s="37"/>
      <c r="D33" s="38" t="s">
        <v>43</v>
      </c>
      <c r="E33" s="39"/>
      <c r="F33" s="39"/>
      <c r="G33" s="39"/>
      <c r="H33" s="39"/>
      <c r="I33" s="39"/>
      <c r="J33" s="39"/>
      <c r="K33" s="39"/>
      <c r="L33" s="14">
        <v>8813.0327300000008</v>
      </c>
      <c r="M33" s="14">
        <v>9030.8049699999992</v>
      </c>
      <c r="N33" s="18">
        <f t="shared" si="0"/>
        <v>102.47102497711928</v>
      </c>
      <c r="O33" s="9"/>
      <c r="P33" s="5"/>
      <c r="W33" s="27"/>
    </row>
    <row r="34" spans="1:23" ht="57" hidden="1" customHeight="1" x14ac:dyDescent="0.3">
      <c r="A34" s="5"/>
      <c r="B34" s="36" t="s">
        <v>44</v>
      </c>
      <c r="C34" s="37"/>
      <c r="D34" s="38" t="s">
        <v>45</v>
      </c>
      <c r="E34" s="39"/>
      <c r="F34" s="39"/>
      <c r="G34" s="39"/>
      <c r="H34" s="39"/>
      <c r="I34" s="39"/>
      <c r="J34" s="39"/>
      <c r="K34" s="39"/>
      <c r="L34" s="14"/>
      <c r="M34" s="14"/>
      <c r="N34" s="18" t="e">
        <f t="shared" si="0"/>
        <v>#DIV/0!</v>
      </c>
      <c r="O34" s="9"/>
      <c r="P34" s="5"/>
    </row>
    <row r="35" spans="1:23" ht="45.75" customHeight="1" x14ac:dyDescent="0.3">
      <c r="A35" s="5"/>
      <c r="B35" s="36" t="s">
        <v>46</v>
      </c>
      <c r="C35" s="37"/>
      <c r="D35" s="38" t="s">
        <v>47</v>
      </c>
      <c r="E35" s="39"/>
      <c r="F35" s="39"/>
      <c r="G35" s="39"/>
      <c r="H35" s="39"/>
      <c r="I35" s="39"/>
      <c r="J35" s="39"/>
      <c r="K35" s="39"/>
      <c r="L35" s="14">
        <v>50.223759999999999</v>
      </c>
      <c r="M35" s="14">
        <v>63.511240000000001</v>
      </c>
      <c r="N35" s="18">
        <f t="shared" si="0"/>
        <v>126.45656159554761</v>
      </c>
      <c r="O35" s="9"/>
      <c r="P35" s="5"/>
    </row>
    <row r="36" spans="1:23" ht="68.25" hidden="1" customHeight="1" x14ac:dyDescent="0.3">
      <c r="A36" s="5"/>
      <c r="B36" s="36" t="s">
        <v>48</v>
      </c>
      <c r="C36" s="37"/>
      <c r="D36" s="38" t="s">
        <v>49</v>
      </c>
      <c r="E36" s="39"/>
      <c r="F36" s="39"/>
      <c r="G36" s="39"/>
      <c r="H36" s="39"/>
      <c r="I36" s="39"/>
      <c r="J36" s="39"/>
      <c r="K36" s="39"/>
      <c r="L36" s="14"/>
      <c r="M36" s="14"/>
      <c r="N36" s="18" t="e">
        <f t="shared" si="0"/>
        <v>#DIV/0!</v>
      </c>
      <c r="O36" s="9"/>
      <c r="P36" s="5"/>
    </row>
    <row r="37" spans="1:23" ht="45.75" customHeight="1" x14ac:dyDescent="0.3">
      <c r="A37" s="5"/>
      <c r="B37" s="36" t="s">
        <v>50</v>
      </c>
      <c r="C37" s="37"/>
      <c r="D37" s="38" t="s">
        <v>51</v>
      </c>
      <c r="E37" s="39"/>
      <c r="F37" s="39"/>
      <c r="G37" s="39"/>
      <c r="H37" s="39"/>
      <c r="I37" s="39"/>
      <c r="J37" s="39"/>
      <c r="K37" s="39"/>
      <c r="L37" s="14">
        <v>11593.029479999999</v>
      </c>
      <c r="M37" s="14">
        <v>12007.278190000001</v>
      </c>
      <c r="N37" s="18">
        <f t="shared" si="0"/>
        <v>103.57325676359793</v>
      </c>
      <c r="O37" s="9"/>
      <c r="P37" s="5"/>
    </row>
    <row r="38" spans="1:23" ht="68.25" hidden="1" customHeight="1" x14ac:dyDescent="0.3">
      <c r="A38" s="5"/>
      <c r="B38" s="36" t="s">
        <v>52</v>
      </c>
      <c r="C38" s="37"/>
      <c r="D38" s="38" t="s">
        <v>53</v>
      </c>
      <c r="E38" s="39"/>
      <c r="F38" s="39"/>
      <c r="G38" s="39"/>
      <c r="H38" s="39"/>
      <c r="I38" s="39"/>
      <c r="J38" s="39"/>
      <c r="K38" s="39"/>
      <c r="L38" s="14"/>
      <c r="M38" s="14"/>
      <c r="N38" s="18" t="e">
        <f t="shared" si="0"/>
        <v>#DIV/0!</v>
      </c>
      <c r="O38" s="9"/>
      <c r="P38" s="5"/>
    </row>
    <row r="39" spans="1:23" ht="45.75" customHeight="1" x14ac:dyDescent="0.3">
      <c r="A39" s="5"/>
      <c r="B39" s="36" t="s">
        <v>54</v>
      </c>
      <c r="C39" s="37"/>
      <c r="D39" s="38" t="s">
        <v>55</v>
      </c>
      <c r="E39" s="39"/>
      <c r="F39" s="39"/>
      <c r="G39" s="39"/>
      <c r="H39" s="39"/>
      <c r="I39" s="39"/>
      <c r="J39" s="39"/>
      <c r="K39" s="39"/>
      <c r="L39" s="14">
        <v>-1262.64292</v>
      </c>
      <c r="M39" s="14">
        <v>-1539.9840799999999</v>
      </c>
      <c r="N39" s="18">
        <f t="shared" si="0"/>
        <v>121.96513009394612</v>
      </c>
      <c r="O39" s="9"/>
      <c r="P39" s="5"/>
    </row>
    <row r="40" spans="1:23" ht="68.25" hidden="1" customHeight="1" x14ac:dyDescent="0.3">
      <c r="A40" s="5"/>
      <c r="B40" s="36" t="s">
        <v>56</v>
      </c>
      <c r="C40" s="37"/>
      <c r="D40" s="38" t="s">
        <v>57</v>
      </c>
      <c r="E40" s="39"/>
      <c r="F40" s="39"/>
      <c r="G40" s="39"/>
      <c r="H40" s="39"/>
      <c r="I40" s="39"/>
      <c r="J40" s="39"/>
      <c r="K40" s="39"/>
      <c r="L40" s="14">
        <v>-1331.91</v>
      </c>
      <c r="M40" s="14">
        <v>-1416.93641</v>
      </c>
      <c r="N40" s="17">
        <f>M40/L40*100</f>
        <v>106.38379545164463</v>
      </c>
      <c r="O40" s="9"/>
      <c r="P40" s="5"/>
    </row>
    <row r="41" spans="1:23" ht="15" customHeight="1" x14ac:dyDescent="0.3">
      <c r="A41" s="5"/>
      <c r="B41" s="46" t="s">
        <v>58</v>
      </c>
      <c r="C41" s="47"/>
      <c r="D41" s="48" t="s">
        <v>59</v>
      </c>
      <c r="E41" s="49"/>
      <c r="F41" s="49"/>
      <c r="G41" s="49"/>
      <c r="H41" s="49"/>
      <c r="I41" s="49"/>
      <c r="J41" s="49"/>
      <c r="K41" s="49"/>
      <c r="L41" s="13">
        <f>L43+L48+L53+L55+L63+L70</f>
        <v>2419.3000000000002</v>
      </c>
      <c r="M41" s="13">
        <f>M43+M48+M53+M55+M63+M70</f>
        <v>5700.7264999999998</v>
      </c>
      <c r="N41" s="17">
        <f>M41/L41*100</f>
        <v>235.63536973504728</v>
      </c>
      <c r="O41" s="8"/>
      <c r="P41" s="5"/>
    </row>
    <row r="42" spans="1:23" ht="23.25" hidden="1" customHeight="1" x14ac:dyDescent="0.3">
      <c r="A42" s="5"/>
      <c r="B42" s="46" t="s">
        <v>60</v>
      </c>
      <c r="C42" s="47"/>
      <c r="D42" s="48" t="s">
        <v>61</v>
      </c>
      <c r="E42" s="49"/>
      <c r="F42" s="49"/>
      <c r="G42" s="49"/>
      <c r="H42" s="49"/>
      <c r="I42" s="49"/>
      <c r="J42" s="49"/>
      <c r="K42" s="49"/>
      <c r="L42" s="14"/>
      <c r="M42" s="14"/>
      <c r="N42" s="17" t="e">
        <f>M42/L42*100</f>
        <v>#DIV/0!</v>
      </c>
      <c r="O42" s="8"/>
      <c r="P42" s="5"/>
    </row>
    <row r="43" spans="1:23" ht="23.25" customHeight="1" x14ac:dyDescent="0.3">
      <c r="A43" s="5"/>
      <c r="B43" s="36" t="s">
        <v>62</v>
      </c>
      <c r="C43" s="37"/>
      <c r="D43" s="38" t="s">
        <v>63</v>
      </c>
      <c r="E43" s="39"/>
      <c r="F43" s="39"/>
      <c r="G43" s="39"/>
      <c r="H43" s="39"/>
      <c r="I43" s="39"/>
      <c r="J43" s="39"/>
      <c r="K43" s="39"/>
      <c r="L43" s="14">
        <v>1433</v>
      </c>
      <c r="M43" s="14">
        <v>4483.0163899999998</v>
      </c>
      <c r="N43" s="18">
        <f>M43/L43*100</f>
        <v>312.84133914863918</v>
      </c>
      <c r="O43" s="9"/>
      <c r="P43" s="5"/>
    </row>
    <row r="44" spans="1:23" ht="23.25" hidden="1" customHeight="1" x14ac:dyDescent="0.3">
      <c r="A44" s="5"/>
      <c r="B44" s="36" t="s">
        <v>64</v>
      </c>
      <c r="C44" s="37"/>
      <c r="D44" s="38" t="s">
        <v>63</v>
      </c>
      <c r="E44" s="39"/>
      <c r="F44" s="39"/>
      <c r="G44" s="39"/>
      <c r="H44" s="39"/>
      <c r="I44" s="39"/>
      <c r="J44" s="39"/>
      <c r="K44" s="39"/>
      <c r="L44" s="14"/>
      <c r="M44" s="14"/>
      <c r="N44" s="18" t="e">
        <f>M44/L44*100</f>
        <v>#DIV/0!</v>
      </c>
      <c r="O44" s="9"/>
      <c r="P44" s="5"/>
    </row>
    <row r="45" spans="1:23" ht="34.5" hidden="1" customHeight="1" x14ac:dyDescent="0.3">
      <c r="A45" s="5"/>
      <c r="B45" s="36" t="s">
        <v>65</v>
      </c>
      <c r="C45" s="37"/>
      <c r="D45" s="38" t="s">
        <v>66</v>
      </c>
      <c r="E45" s="39"/>
      <c r="F45" s="39"/>
      <c r="G45" s="39"/>
      <c r="H45" s="39"/>
      <c r="I45" s="39"/>
      <c r="J45" s="39"/>
      <c r="K45" s="39"/>
      <c r="L45" s="14"/>
      <c r="M45" s="14"/>
      <c r="N45" s="18"/>
      <c r="O45" s="9"/>
      <c r="P45" s="5"/>
    </row>
    <row r="46" spans="1:23" ht="23.25" hidden="1" customHeight="1" x14ac:dyDescent="0.3">
      <c r="A46" s="5"/>
      <c r="B46" s="36" t="s">
        <v>67</v>
      </c>
      <c r="C46" s="37"/>
      <c r="D46" s="38" t="s">
        <v>68</v>
      </c>
      <c r="E46" s="39"/>
      <c r="F46" s="39"/>
      <c r="G46" s="39"/>
      <c r="H46" s="39"/>
      <c r="I46" s="39"/>
      <c r="J46" s="39"/>
      <c r="K46" s="39"/>
      <c r="L46" s="14"/>
      <c r="M46" s="14"/>
      <c r="N46" s="18"/>
      <c r="O46" s="9"/>
      <c r="P46" s="5"/>
    </row>
    <row r="47" spans="1:23" ht="34.5" hidden="1" customHeight="1" x14ac:dyDescent="0.3">
      <c r="A47" s="5"/>
      <c r="B47" s="36" t="s">
        <v>69</v>
      </c>
      <c r="C47" s="37"/>
      <c r="D47" s="38" t="s">
        <v>70</v>
      </c>
      <c r="E47" s="39"/>
      <c r="F47" s="39"/>
      <c r="G47" s="39"/>
      <c r="H47" s="39"/>
      <c r="I47" s="39"/>
      <c r="J47" s="39"/>
      <c r="K47" s="39"/>
      <c r="L47" s="14"/>
      <c r="M47" s="14"/>
      <c r="N47" s="18"/>
      <c r="O47" s="9"/>
      <c r="P47" s="5"/>
    </row>
    <row r="48" spans="1:23" ht="23.25" customHeight="1" x14ac:dyDescent="0.3">
      <c r="A48" s="5"/>
      <c r="B48" s="36" t="s">
        <v>71</v>
      </c>
      <c r="C48" s="37"/>
      <c r="D48" s="38" t="s">
        <v>72</v>
      </c>
      <c r="E48" s="39"/>
      <c r="F48" s="39"/>
      <c r="G48" s="39"/>
      <c r="H48" s="39"/>
      <c r="I48" s="39"/>
      <c r="J48" s="39"/>
      <c r="K48" s="39"/>
      <c r="L48" s="14">
        <v>476</v>
      </c>
      <c r="M48" s="14">
        <v>394.12317000000002</v>
      </c>
      <c r="N48" s="18">
        <f>M48/L48*100</f>
        <v>82.798985294117657</v>
      </c>
      <c r="O48" s="9"/>
      <c r="P48" s="5"/>
    </row>
    <row r="49" spans="1:16" ht="34.5" hidden="1" customHeight="1" x14ac:dyDescent="0.3">
      <c r="A49" s="5"/>
      <c r="B49" s="36" t="s">
        <v>73</v>
      </c>
      <c r="C49" s="37"/>
      <c r="D49" s="38" t="s">
        <v>74</v>
      </c>
      <c r="E49" s="39"/>
      <c r="F49" s="39"/>
      <c r="G49" s="39"/>
      <c r="H49" s="39"/>
      <c r="I49" s="39"/>
      <c r="J49" s="39"/>
      <c r="K49" s="39"/>
      <c r="L49" s="14"/>
      <c r="M49" s="14"/>
      <c r="N49" s="18" t="e">
        <f>M49/L49*100</f>
        <v>#DIV/0!</v>
      </c>
      <c r="O49" s="9"/>
      <c r="P49" s="5"/>
    </row>
    <row r="50" spans="1:16" ht="57" hidden="1" customHeight="1" x14ac:dyDescent="0.3">
      <c r="A50" s="5"/>
      <c r="B50" s="36" t="s">
        <v>75</v>
      </c>
      <c r="C50" s="37"/>
      <c r="D50" s="38" t="s">
        <v>76</v>
      </c>
      <c r="E50" s="39"/>
      <c r="F50" s="39"/>
      <c r="G50" s="39"/>
      <c r="H50" s="39"/>
      <c r="I50" s="39"/>
      <c r="J50" s="39"/>
      <c r="K50" s="39"/>
      <c r="L50" s="14"/>
      <c r="M50" s="14"/>
      <c r="N50" s="18"/>
      <c r="O50" s="9"/>
      <c r="P50" s="5"/>
    </row>
    <row r="51" spans="1:16" ht="45.75" hidden="1" customHeight="1" x14ac:dyDescent="0.3">
      <c r="A51" s="5"/>
      <c r="B51" s="36" t="s">
        <v>77</v>
      </c>
      <c r="C51" s="37"/>
      <c r="D51" s="38" t="s">
        <v>78</v>
      </c>
      <c r="E51" s="39"/>
      <c r="F51" s="39"/>
      <c r="G51" s="39"/>
      <c r="H51" s="39"/>
      <c r="I51" s="39"/>
      <c r="J51" s="39"/>
      <c r="K51" s="39"/>
      <c r="L51" s="14"/>
      <c r="M51" s="14"/>
      <c r="N51" s="18"/>
      <c r="O51" s="9"/>
      <c r="P51" s="5"/>
    </row>
    <row r="52" spans="1:16" ht="57" hidden="1" customHeight="1" x14ac:dyDescent="0.3">
      <c r="A52" s="5"/>
      <c r="B52" s="36" t="s">
        <v>79</v>
      </c>
      <c r="C52" s="37"/>
      <c r="D52" s="38" t="s">
        <v>80</v>
      </c>
      <c r="E52" s="39"/>
      <c r="F52" s="39"/>
      <c r="G52" s="39"/>
      <c r="H52" s="39"/>
      <c r="I52" s="39"/>
      <c r="J52" s="39"/>
      <c r="K52" s="39"/>
      <c r="L52" s="14"/>
      <c r="M52" s="14"/>
      <c r="N52" s="18"/>
      <c r="O52" s="9"/>
      <c r="P52" s="5"/>
    </row>
    <row r="53" spans="1:16" ht="23.25" customHeight="1" x14ac:dyDescent="0.3">
      <c r="A53" s="5"/>
      <c r="B53" s="36" t="s">
        <v>81</v>
      </c>
      <c r="C53" s="37"/>
      <c r="D53" s="38" t="s">
        <v>82</v>
      </c>
      <c r="E53" s="39"/>
      <c r="F53" s="39"/>
      <c r="G53" s="39"/>
      <c r="H53" s="39"/>
      <c r="I53" s="39"/>
      <c r="J53" s="39"/>
      <c r="K53" s="39"/>
      <c r="L53" s="14">
        <v>0</v>
      </c>
      <c r="M53" s="14">
        <v>7.6700000000000004E-2</v>
      </c>
      <c r="N53" s="18"/>
      <c r="O53" s="9"/>
      <c r="P53" s="5"/>
    </row>
    <row r="54" spans="1:16" ht="45.75" hidden="1" customHeight="1" x14ac:dyDescent="0.3">
      <c r="A54" s="5"/>
      <c r="B54" s="36" t="s">
        <v>83</v>
      </c>
      <c r="C54" s="37"/>
      <c r="D54" s="38" t="s">
        <v>84</v>
      </c>
      <c r="E54" s="39"/>
      <c r="F54" s="39"/>
      <c r="G54" s="39"/>
      <c r="H54" s="39"/>
      <c r="I54" s="39"/>
      <c r="J54" s="39"/>
      <c r="K54" s="39"/>
      <c r="L54" s="14"/>
      <c r="M54" s="14"/>
      <c r="N54" s="18"/>
      <c r="O54" s="9"/>
      <c r="P54" s="5"/>
    </row>
    <row r="55" spans="1:16" ht="15" customHeight="1" x14ac:dyDescent="0.3">
      <c r="A55" s="5"/>
      <c r="B55" s="46" t="s">
        <v>85</v>
      </c>
      <c r="C55" s="47"/>
      <c r="D55" s="48" t="s">
        <v>86</v>
      </c>
      <c r="E55" s="49"/>
      <c r="F55" s="49"/>
      <c r="G55" s="49"/>
      <c r="H55" s="49"/>
      <c r="I55" s="49"/>
      <c r="J55" s="49"/>
      <c r="K55" s="49"/>
      <c r="L55" s="13">
        <f>SUM(L56:L61)</f>
        <v>0</v>
      </c>
      <c r="M55" s="13">
        <f>SUM(M56:M61)</f>
        <v>192.53828000000001</v>
      </c>
      <c r="N55" s="17"/>
      <c r="O55" s="8"/>
      <c r="P55" s="5"/>
    </row>
    <row r="56" spans="1:16" ht="15" customHeight="1" x14ac:dyDescent="0.3">
      <c r="A56" s="5"/>
      <c r="B56" s="36" t="s">
        <v>87</v>
      </c>
      <c r="C56" s="37"/>
      <c r="D56" s="38" t="s">
        <v>86</v>
      </c>
      <c r="E56" s="39"/>
      <c r="F56" s="39"/>
      <c r="G56" s="39"/>
      <c r="H56" s="39"/>
      <c r="I56" s="39"/>
      <c r="J56" s="39"/>
      <c r="K56" s="39"/>
      <c r="L56" s="14">
        <v>0</v>
      </c>
      <c r="M56" s="14">
        <v>193.99699000000001</v>
      </c>
      <c r="N56" s="18"/>
      <c r="O56" s="9"/>
      <c r="P56" s="5"/>
    </row>
    <row r="57" spans="1:16" ht="34.5" hidden="1" customHeight="1" x14ac:dyDescent="0.3">
      <c r="A57" s="5"/>
      <c r="B57" s="36" t="s">
        <v>88</v>
      </c>
      <c r="C57" s="37"/>
      <c r="D57" s="38" t="s">
        <v>89</v>
      </c>
      <c r="E57" s="39"/>
      <c r="F57" s="39"/>
      <c r="G57" s="39"/>
      <c r="H57" s="39"/>
      <c r="I57" s="39"/>
      <c r="J57" s="39"/>
      <c r="K57" s="39"/>
      <c r="L57" s="14"/>
      <c r="M57" s="14"/>
      <c r="N57" s="18"/>
      <c r="O57" s="9"/>
      <c r="P57" s="5"/>
    </row>
    <row r="58" spans="1:16" ht="23.25" hidden="1" customHeight="1" x14ac:dyDescent="0.3">
      <c r="A58" s="5"/>
      <c r="B58" s="36" t="s">
        <v>90</v>
      </c>
      <c r="C58" s="37"/>
      <c r="D58" s="38" t="s">
        <v>91</v>
      </c>
      <c r="E58" s="39"/>
      <c r="F58" s="39"/>
      <c r="G58" s="39"/>
      <c r="H58" s="39"/>
      <c r="I58" s="39"/>
      <c r="J58" s="39"/>
      <c r="K58" s="39"/>
      <c r="L58" s="14"/>
      <c r="M58" s="14"/>
      <c r="N58" s="18"/>
      <c r="O58" s="9"/>
      <c r="P58" s="5"/>
    </row>
    <row r="59" spans="1:16" ht="34.5" hidden="1" customHeight="1" x14ac:dyDescent="0.3">
      <c r="A59" s="5"/>
      <c r="B59" s="36" t="s">
        <v>92</v>
      </c>
      <c r="C59" s="37"/>
      <c r="D59" s="38" t="s">
        <v>93</v>
      </c>
      <c r="E59" s="39"/>
      <c r="F59" s="39"/>
      <c r="G59" s="39"/>
      <c r="H59" s="39"/>
      <c r="I59" s="39"/>
      <c r="J59" s="39"/>
      <c r="K59" s="39"/>
      <c r="L59" s="14"/>
      <c r="M59" s="14"/>
      <c r="N59" s="18"/>
      <c r="O59" s="9"/>
      <c r="P59" s="5"/>
    </row>
    <row r="60" spans="1:16" ht="23.25" hidden="1" customHeight="1" x14ac:dyDescent="0.3">
      <c r="A60" s="5"/>
      <c r="B60" s="36" t="s">
        <v>94</v>
      </c>
      <c r="C60" s="37"/>
      <c r="D60" s="38" t="s">
        <v>95</v>
      </c>
      <c r="E60" s="39"/>
      <c r="F60" s="39"/>
      <c r="G60" s="39"/>
      <c r="H60" s="39"/>
      <c r="I60" s="39"/>
      <c r="J60" s="39"/>
      <c r="K60" s="39"/>
      <c r="L60" s="14"/>
      <c r="M60" s="14"/>
      <c r="N60" s="18"/>
      <c r="O60" s="9"/>
      <c r="P60" s="5"/>
    </row>
    <row r="61" spans="1:16" ht="23.25" customHeight="1" x14ac:dyDescent="0.3">
      <c r="A61" s="5"/>
      <c r="B61" s="36" t="s">
        <v>96</v>
      </c>
      <c r="C61" s="37"/>
      <c r="D61" s="38" t="s">
        <v>97</v>
      </c>
      <c r="E61" s="39"/>
      <c r="F61" s="39"/>
      <c r="G61" s="39"/>
      <c r="H61" s="39"/>
      <c r="I61" s="39"/>
      <c r="J61" s="39"/>
      <c r="K61" s="39"/>
      <c r="L61" s="14">
        <v>0</v>
      </c>
      <c r="M61" s="14">
        <v>-1.45871</v>
      </c>
      <c r="N61" s="18"/>
      <c r="O61" s="9"/>
      <c r="P61" s="5"/>
    </row>
    <row r="62" spans="1:16" ht="23.25" hidden="1" customHeight="1" x14ac:dyDescent="0.3">
      <c r="A62" s="5"/>
      <c r="B62" s="36" t="s">
        <v>98</v>
      </c>
      <c r="C62" s="37"/>
      <c r="D62" s="38" t="s">
        <v>99</v>
      </c>
      <c r="E62" s="39"/>
      <c r="F62" s="39"/>
      <c r="G62" s="39"/>
      <c r="H62" s="39"/>
      <c r="I62" s="39"/>
      <c r="J62" s="39"/>
      <c r="K62" s="39"/>
      <c r="L62" s="14"/>
      <c r="M62" s="14"/>
      <c r="N62" s="17"/>
      <c r="O62" s="9"/>
      <c r="P62" s="5"/>
    </row>
    <row r="63" spans="1:16" ht="15" customHeight="1" x14ac:dyDescent="0.3">
      <c r="A63" s="5"/>
      <c r="B63" s="46" t="s">
        <v>100</v>
      </c>
      <c r="C63" s="47"/>
      <c r="D63" s="48" t="s">
        <v>101</v>
      </c>
      <c r="E63" s="49"/>
      <c r="F63" s="49"/>
      <c r="G63" s="49"/>
      <c r="H63" s="49"/>
      <c r="I63" s="49"/>
      <c r="J63" s="49"/>
      <c r="K63" s="49"/>
      <c r="L63" s="13">
        <f>SUM(L64:L68)</f>
        <v>356.3</v>
      </c>
      <c r="M63" s="13">
        <f>SUM(M64:M68)</f>
        <v>365.85054000000002</v>
      </c>
      <c r="N63" s="17">
        <f>M63/L63*100</f>
        <v>102.68047712601739</v>
      </c>
      <c r="O63" s="8"/>
      <c r="P63" s="5"/>
    </row>
    <row r="64" spans="1:16" ht="15" customHeight="1" x14ac:dyDescent="0.3">
      <c r="A64" s="5"/>
      <c r="B64" s="36" t="s">
        <v>102</v>
      </c>
      <c r="C64" s="37"/>
      <c r="D64" s="38" t="s">
        <v>101</v>
      </c>
      <c r="E64" s="39"/>
      <c r="F64" s="39"/>
      <c r="G64" s="39"/>
      <c r="H64" s="39"/>
      <c r="I64" s="39"/>
      <c r="J64" s="39"/>
      <c r="K64" s="39"/>
      <c r="L64" s="14">
        <v>356.3</v>
      </c>
      <c r="M64" s="14">
        <v>365.24844000000002</v>
      </c>
      <c r="N64" s="18">
        <f>M64/L64*100</f>
        <v>102.51149031714849</v>
      </c>
      <c r="O64" s="9"/>
      <c r="P64" s="5"/>
    </row>
    <row r="65" spans="1:16" ht="23.25" hidden="1" customHeight="1" x14ac:dyDescent="0.3">
      <c r="A65" s="5"/>
      <c r="B65" s="36" t="s">
        <v>103</v>
      </c>
      <c r="C65" s="37"/>
      <c r="D65" s="38" t="s">
        <v>104</v>
      </c>
      <c r="E65" s="39"/>
      <c r="F65" s="39"/>
      <c r="G65" s="39"/>
      <c r="H65" s="39"/>
      <c r="I65" s="39"/>
      <c r="J65" s="39"/>
      <c r="K65" s="39"/>
      <c r="L65" s="14"/>
      <c r="M65" s="14"/>
      <c r="N65" s="18"/>
      <c r="O65" s="9"/>
      <c r="P65" s="5"/>
    </row>
    <row r="66" spans="1:16" ht="15" hidden="1" customHeight="1" x14ac:dyDescent="0.3">
      <c r="A66" s="5"/>
      <c r="B66" s="36" t="s">
        <v>105</v>
      </c>
      <c r="C66" s="37"/>
      <c r="D66" s="38" t="s">
        <v>106</v>
      </c>
      <c r="E66" s="39"/>
      <c r="F66" s="39"/>
      <c r="G66" s="39"/>
      <c r="H66" s="39"/>
      <c r="I66" s="39"/>
      <c r="J66" s="39"/>
      <c r="K66" s="39"/>
      <c r="L66" s="14"/>
      <c r="M66" s="14"/>
      <c r="N66" s="18"/>
      <c r="O66" s="9"/>
      <c r="P66" s="5"/>
    </row>
    <row r="67" spans="1:16" ht="23.25" hidden="1" customHeight="1" x14ac:dyDescent="0.3">
      <c r="A67" s="5"/>
      <c r="B67" s="36" t="s">
        <v>107</v>
      </c>
      <c r="C67" s="37"/>
      <c r="D67" s="38" t="s">
        <v>108</v>
      </c>
      <c r="E67" s="39"/>
      <c r="F67" s="39"/>
      <c r="G67" s="39"/>
      <c r="H67" s="39"/>
      <c r="I67" s="39"/>
      <c r="J67" s="39"/>
      <c r="K67" s="39"/>
      <c r="L67" s="14"/>
      <c r="M67" s="14"/>
      <c r="N67" s="18"/>
      <c r="O67" s="9"/>
      <c r="P67" s="5"/>
    </row>
    <row r="68" spans="1:16" ht="23.25" customHeight="1" x14ac:dyDescent="0.3">
      <c r="A68" s="5"/>
      <c r="B68" s="36" t="s">
        <v>109</v>
      </c>
      <c r="C68" s="37"/>
      <c r="D68" s="38" t="s">
        <v>110</v>
      </c>
      <c r="E68" s="39"/>
      <c r="F68" s="39"/>
      <c r="G68" s="39"/>
      <c r="H68" s="39"/>
      <c r="I68" s="39"/>
      <c r="J68" s="39"/>
      <c r="K68" s="39"/>
      <c r="L68" s="14">
        <v>0</v>
      </c>
      <c r="M68" s="14">
        <v>0.60209999999999997</v>
      </c>
      <c r="N68" s="18"/>
      <c r="O68" s="9"/>
      <c r="P68" s="5"/>
    </row>
    <row r="69" spans="1:16" ht="34.5" hidden="1" customHeight="1" x14ac:dyDescent="0.3">
      <c r="A69" s="5"/>
      <c r="B69" s="36" t="s">
        <v>111</v>
      </c>
      <c r="C69" s="37"/>
      <c r="D69" s="38" t="s">
        <v>112</v>
      </c>
      <c r="E69" s="39"/>
      <c r="F69" s="39"/>
      <c r="G69" s="39"/>
      <c r="H69" s="39"/>
      <c r="I69" s="39"/>
      <c r="J69" s="39"/>
      <c r="K69" s="39"/>
      <c r="L69" s="14"/>
      <c r="M69" s="14"/>
      <c r="N69" s="18"/>
      <c r="O69" s="9"/>
      <c r="P69" s="5"/>
    </row>
    <row r="70" spans="1:16" ht="23.25" customHeight="1" x14ac:dyDescent="0.3">
      <c r="A70" s="5"/>
      <c r="B70" s="46" t="s">
        <v>113</v>
      </c>
      <c r="C70" s="47"/>
      <c r="D70" s="48" t="s">
        <v>114</v>
      </c>
      <c r="E70" s="49"/>
      <c r="F70" s="49"/>
      <c r="G70" s="49"/>
      <c r="H70" s="49"/>
      <c r="I70" s="49"/>
      <c r="J70" s="49"/>
      <c r="K70" s="49"/>
      <c r="L70" s="13">
        <f>SUM(L71:L72)</f>
        <v>154</v>
      </c>
      <c r="M70" s="13">
        <f>SUM(M71:M72)</f>
        <v>265.12142</v>
      </c>
      <c r="N70" s="18">
        <f>M70/L70*100</f>
        <v>172.15676623376623</v>
      </c>
      <c r="O70" s="8"/>
      <c r="P70" s="5"/>
    </row>
    <row r="71" spans="1:16" ht="23.25" customHeight="1" x14ac:dyDescent="0.3">
      <c r="A71" s="5"/>
      <c r="B71" s="36" t="s">
        <v>115</v>
      </c>
      <c r="C71" s="37"/>
      <c r="D71" s="38" t="s">
        <v>116</v>
      </c>
      <c r="E71" s="39"/>
      <c r="F71" s="39"/>
      <c r="G71" s="39"/>
      <c r="H71" s="39"/>
      <c r="I71" s="39"/>
      <c r="J71" s="39"/>
      <c r="K71" s="39"/>
      <c r="L71" s="14">
        <v>0</v>
      </c>
      <c r="M71" s="14">
        <v>0</v>
      </c>
      <c r="N71" s="18"/>
      <c r="O71" s="9"/>
      <c r="P71" s="5"/>
    </row>
    <row r="72" spans="1:16" ht="23.25" customHeight="1" x14ac:dyDescent="0.3">
      <c r="A72" s="5"/>
      <c r="B72" s="36" t="s">
        <v>117</v>
      </c>
      <c r="C72" s="37"/>
      <c r="D72" s="38" t="s">
        <v>118</v>
      </c>
      <c r="E72" s="39"/>
      <c r="F72" s="39"/>
      <c r="G72" s="39"/>
      <c r="H72" s="39"/>
      <c r="I72" s="39"/>
      <c r="J72" s="39"/>
      <c r="K72" s="39"/>
      <c r="L72" s="14">
        <v>154</v>
      </c>
      <c r="M72" s="14">
        <v>265.12142</v>
      </c>
      <c r="N72" s="18">
        <f>M72/L72*100</f>
        <v>172.15676623376623</v>
      </c>
      <c r="O72" s="9"/>
      <c r="P72" s="5"/>
    </row>
    <row r="73" spans="1:16" ht="45.75" hidden="1" customHeight="1" x14ac:dyDescent="0.3">
      <c r="A73" s="5"/>
      <c r="B73" s="36" t="s">
        <v>119</v>
      </c>
      <c r="C73" s="37"/>
      <c r="D73" s="38" t="s">
        <v>120</v>
      </c>
      <c r="E73" s="39"/>
      <c r="F73" s="39"/>
      <c r="G73" s="39"/>
      <c r="H73" s="39"/>
      <c r="I73" s="39"/>
      <c r="J73" s="39"/>
      <c r="K73" s="39"/>
      <c r="L73" s="14"/>
      <c r="M73" s="14"/>
      <c r="N73" s="18" t="e">
        <f>M73/L73*100</f>
        <v>#DIV/0!</v>
      </c>
      <c r="O73" s="9"/>
      <c r="P73" s="5"/>
    </row>
    <row r="74" spans="1:16" ht="34.5" hidden="1" customHeight="1" x14ac:dyDescent="0.3">
      <c r="A74" s="5"/>
      <c r="B74" s="36" t="s">
        <v>121</v>
      </c>
      <c r="C74" s="37"/>
      <c r="D74" s="38" t="s">
        <v>122</v>
      </c>
      <c r="E74" s="39"/>
      <c r="F74" s="39"/>
      <c r="G74" s="39"/>
      <c r="H74" s="39"/>
      <c r="I74" s="39"/>
      <c r="J74" s="39"/>
      <c r="K74" s="39"/>
      <c r="L74" s="14"/>
      <c r="M74" s="14"/>
      <c r="N74" s="18" t="e">
        <f>M74/L74*100</f>
        <v>#DIV/0!</v>
      </c>
      <c r="O74" s="9"/>
      <c r="P74" s="5"/>
    </row>
    <row r="75" spans="1:16" ht="15" customHeight="1" x14ac:dyDescent="0.3">
      <c r="A75" s="5"/>
      <c r="B75" s="46" t="s">
        <v>123</v>
      </c>
      <c r="C75" s="47"/>
      <c r="D75" s="48" t="s">
        <v>124</v>
      </c>
      <c r="E75" s="49"/>
      <c r="F75" s="49"/>
      <c r="G75" s="49"/>
      <c r="H75" s="49"/>
      <c r="I75" s="49"/>
      <c r="J75" s="49"/>
      <c r="K75" s="49"/>
      <c r="L75" s="13">
        <f>SUM(L77)</f>
        <v>0</v>
      </c>
      <c r="M75" s="13">
        <f>M77+M79</f>
        <v>-351.10999999999996</v>
      </c>
      <c r="N75" s="18"/>
      <c r="O75" s="8"/>
      <c r="P75" s="5"/>
    </row>
    <row r="76" spans="1:16" ht="15" hidden="1" customHeight="1" x14ac:dyDescent="0.3">
      <c r="A76" s="5"/>
      <c r="B76" s="46" t="s">
        <v>125</v>
      </c>
      <c r="C76" s="47"/>
      <c r="D76" s="48" t="s">
        <v>126</v>
      </c>
      <c r="E76" s="49"/>
      <c r="F76" s="49"/>
      <c r="G76" s="49"/>
      <c r="H76" s="49"/>
      <c r="I76" s="49"/>
      <c r="J76" s="49"/>
      <c r="K76" s="49"/>
      <c r="L76" s="14"/>
      <c r="M76" s="14"/>
      <c r="N76" s="18" t="e">
        <f>M76/L76*100</f>
        <v>#DIV/0!</v>
      </c>
      <c r="O76" s="8"/>
      <c r="P76" s="5"/>
    </row>
    <row r="77" spans="1:16" ht="23.25" customHeight="1" x14ac:dyDescent="0.3">
      <c r="A77" s="5"/>
      <c r="B77" s="36" t="s">
        <v>127</v>
      </c>
      <c r="C77" s="37"/>
      <c r="D77" s="38" t="s">
        <v>128</v>
      </c>
      <c r="E77" s="39"/>
      <c r="F77" s="39"/>
      <c r="G77" s="39"/>
      <c r="H77" s="39"/>
      <c r="I77" s="39"/>
      <c r="J77" s="39"/>
      <c r="K77" s="39"/>
      <c r="L77" s="14">
        <v>0</v>
      </c>
      <c r="M77" s="14">
        <v>0.307</v>
      </c>
      <c r="N77" s="18"/>
      <c r="O77" s="9"/>
      <c r="P77" s="5"/>
    </row>
    <row r="78" spans="1:16" ht="45.75" hidden="1" customHeight="1" x14ac:dyDescent="0.3">
      <c r="A78" s="5"/>
      <c r="B78" s="36" t="s">
        <v>129</v>
      </c>
      <c r="C78" s="37"/>
      <c r="D78" s="38" t="s">
        <v>130</v>
      </c>
      <c r="E78" s="39"/>
      <c r="F78" s="39"/>
      <c r="G78" s="39"/>
      <c r="H78" s="39"/>
      <c r="I78" s="39"/>
      <c r="J78" s="39"/>
      <c r="K78" s="39"/>
      <c r="L78" s="14"/>
      <c r="M78" s="14"/>
      <c r="N78" s="18"/>
      <c r="O78" s="9"/>
      <c r="P78" s="5"/>
    </row>
    <row r="79" spans="1:16" ht="15" customHeight="1" x14ac:dyDescent="0.3">
      <c r="A79" s="5"/>
      <c r="B79" s="46" t="s">
        <v>131</v>
      </c>
      <c r="C79" s="47"/>
      <c r="D79" s="48" t="s">
        <v>132</v>
      </c>
      <c r="E79" s="49"/>
      <c r="F79" s="49"/>
      <c r="G79" s="49"/>
      <c r="H79" s="49"/>
      <c r="I79" s="49"/>
      <c r="J79" s="49"/>
      <c r="K79" s="49"/>
      <c r="L79" s="13">
        <f>L81</f>
        <v>0</v>
      </c>
      <c r="M79" s="13">
        <f>M81</f>
        <v>-351.41699999999997</v>
      </c>
      <c r="N79" s="18"/>
      <c r="O79" s="8"/>
      <c r="P79" s="5"/>
    </row>
    <row r="80" spans="1:16" ht="15" hidden="1" customHeight="1" x14ac:dyDescent="0.3">
      <c r="A80" s="5"/>
      <c r="B80" s="36" t="s">
        <v>133</v>
      </c>
      <c r="C80" s="37"/>
      <c r="D80" s="38" t="s">
        <v>134</v>
      </c>
      <c r="E80" s="39"/>
      <c r="F80" s="39"/>
      <c r="G80" s="39"/>
      <c r="H80" s="39"/>
      <c r="I80" s="39"/>
      <c r="J80" s="39"/>
      <c r="K80" s="39"/>
      <c r="L80" s="14"/>
      <c r="M80" s="14"/>
      <c r="N80" s="18"/>
      <c r="O80" s="9"/>
      <c r="P80" s="5"/>
    </row>
    <row r="81" spans="1:16" ht="23.25" customHeight="1" x14ac:dyDescent="0.3">
      <c r="A81" s="5"/>
      <c r="B81" s="36" t="s">
        <v>135</v>
      </c>
      <c r="C81" s="37"/>
      <c r="D81" s="38" t="s">
        <v>136</v>
      </c>
      <c r="E81" s="39"/>
      <c r="F81" s="39"/>
      <c r="G81" s="39"/>
      <c r="H81" s="39"/>
      <c r="I81" s="39"/>
      <c r="J81" s="39"/>
      <c r="K81" s="39"/>
      <c r="L81" s="14">
        <v>0</v>
      </c>
      <c r="M81" s="14">
        <v>-351.41699999999997</v>
      </c>
      <c r="N81" s="18"/>
      <c r="O81" s="9"/>
      <c r="P81" s="5"/>
    </row>
    <row r="82" spans="1:16" ht="34.5" hidden="1" customHeight="1" x14ac:dyDescent="0.3">
      <c r="A82" s="5"/>
      <c r="B82" s="36" t="s">
        <v>137</v>
      </c>
      <c r="C82" s="37"/>
      <c r="D82" s="38" t="s">
        <v>138</v>
      </c>
      <c r="E82" s="39"/>
      <c r="F82" s="39"/>
      <c r="G82" s="39"/>
      <c r="H82" s="39"/>
      <c r="I82" s="39"/>
      <c r="J82" s="39"/>
      <c r="K82" s="39"/>
      <c r="L82" s="14"/>
      <c r="M82" s="14"/>
      <c r="N82" s="17"/>
      <c r="O82" s="9"/>
      <c r="P82" s="5"/>
    </row>
    <row r="83" spans="1:16" ht="15" customHeight="1" x14ac:dyDescent="0.3">
      <c r="A83" s="5"/>
      <c r="B83" s="46" t="s">
        <v>139</v>
      </c>
      <c r="C83" s="47"/>
      <c r="D83" s="48" t="s">
        <v>140</v>
      </c>
      <c r="E83" s="49"/>
      <c r="F83" s="49"/>
      <c r="G83" s="49"/>
      <c r="H83" s="49"/>
      <c r="I83" s="49"/>
      <c r="J83" s="49"/>
      <c r="K83" s="49"/>
      <c r="L83" s="13">
        <f>L84+L87</f>
        <v>5095</v>
      </c>
      <c r="M83" s="13">
        <f>M84+M87</f>
        <v>1962.1836699999999</v>
      </c>
      <c r="N83" s="17">
        <f>M83/L83*100</f>
        <v>38.511946418056915</v>
      </c>
      <c r="O83" s="8"/>
      <c r="P83" s="5"/>
    </row>
    <row r="84" spans="1:16" ht="23.25" customHeight="1" x14ac:dyDescent="0.3">
      <c r="A84" s="5"/>
      <c r="B84" s="46" t="s">
        <v>141</v>
      </c>
      <c r="C84" s="47"/>
      <c r="D84" s="48" t="s">
        <v>142</v>
      </c>
      <c r="E84" s="49"/>
      <c r="F84" s="49"/>
      <c r="G84" s="49"/>
      <c r="H84" s="49"/>
      <c r="I84" s="49"/>
      <c r="J84" s="49"/>
      <c r="K84" s="49"/>
      <c r="L84" s="13">
        <f>L85</f>
        <v>5023</v>
      </c>
      <c r="M84" s="13">
        <f>M85</f>
        <v>1962.1836699999999</v>
      </c>
      <c r="N84" s="18">
        <f>M84/L84*100</f>
        <v>39.063979096157674</v>
      </c>
      <c r="O84" s="8"/>
      <c r="P84" s="5"/>
    </row>
    <row r="85" spans="1:16" ht="23.25" customHeight="1" x14ac:dyDescent="0.3">
      <c r="A85" s="5"/>
      <c r="B85" s="36" t="s">
        <v>143</v>
      </c>
      <c r="C85" s="37"/>
      <c r="D85" s="38" t="s">
        <v>144</v>
      </c>
      <c r="E85" s="39"/>
      <c r="F85" s="39"/>
      <c r="G85" s="39"/>
      <c r="H85" s="39"/>
      <c r="I85" s="39"/>
      <c r="J85" s="39"/>
      <c r="K85" s="39"/>
      <c r="L85" s="14">
        <v>5023</v>
      </c>
      <c r="M85" s="14">
        <v>1962.1836699999999</v>
      </c>
      <c r="N85" s="18">
        <f>M85/L85*100</f>
        <v>39.063979096157674</v>
      </c>
      <c r="O85" s="9"/>
      <c r="P85" s="5"/>
    </row>
    <row r="86" spans="1:16" ht="45.75" hidden="1" customHeight="1" x14ac:dyDescent="0.3">
      <c r="A86" s="5"/>
      <c r="B86" s="36" t="s">
        <v>145</v>
      </c>
      <c r="C86" s="37"/>
      <c r="D86" s="38" t="s">
        <v>146</v>
      </c>
      <c r="E86" s="39"/>
      <c r="F86" s="39"/>
      <c r="G86" s="39"/>
      <c r="H86" s="39"/>
      <c r="I86" s="39"/>
      <c r="J86" s="39"/>
      <c r="K86" s="39"/>
      <c r="L86" s="14"/>
      <c r="M86" s="14"/>
      <c r="N86" s="18"/>
      <c r="O86" s="9"/>
      <c r="P86" s="5"/>
    </row>
    <row r="87" spans="1:16" ht="23.25" customHeight="1" x14ac:dyDescent="0.3">
      <c r="A87" s="5"/>
      <c r="B87" s="46" t="s">
        <v>147</v>
      </c>
      <c r="C87" s="47"/>
      <c r="D87" s="48" t="s">
        <v>148</v>
      </c>
      <c r="E87" s="49"/>
      <c r="F87" s="49"/>
      <c r="G87" s="49"/>
      <c r="H87" s="49"/>
      <c r="I87" s="49"/>
      <c r="J87" s="49"/>
      <c r="K87" s="49"/>
      <c r="L87" s="13">
        <f>L88</f>
        <v>72</v>
      </c>
      <c r="M87" s="13">
        <f>M88</f>
        <v>0</v>
      </c>
      <c r="N87" s="18">
        <f>M87/L87*100</f>
        <v>0</v>
      </c>
      <c r="O87" s="8"/>
      <c r="P87" s="5"/>
    </row>
    <row r="88" spans="1:16" ht="23.25" customHeight="1" x14ac:dyDescent="0.3">
      <c r="A88" s="5"/>
      <c r="B88" s="36" t="s">
        <v>149</v>
      </c>
      <c r="C88" s="37"/>
      <c r="D88" s="38" t="s">
        <v>150</v>
      </c>
      <c r="E88" s="39"/>
      <c r="F88" s="39"/>
      <c r="G88" s="39"/>
      <c r="H88" s="39"/>
      <c r="I88" s="39"/>
      <c r="J88" s="39"/>
      <c r="K88" s="39"/>
      <c r="L88" s="14">
        <v>72</v>
      </c>
      <c r="M88" s="14">
        <v>0</v>
      </c>
      <c r="N88" s="18">
        <f>M88/L88*100</f>
        <v>0</v>
      </c>
      <c r="O88" s="9"/>
      <c r="P88" s="5"/>
    </row>
    <row r="89" spans="1:16" ht="34.5" hidden="1" customHeight="1" x14ac:dyDescent="0.3">
      <c r="A89" s="5"/>
      <c r="B89" s="36" t="s">
        <v>151</v>
      </c>
      <c r="C89" s="37"/>
      <c r="D89" s="38" t="s">
        <v>152</v>
      </c>
      <c r="E89" s="39"/>
      <c r="F89" s="39"/>
      <c r="G89" s="39"/>
      <c r="H89" s="39"/>
      <c r="I89" s="39"/>
      <c r="J89" s="39"/>
      <c r="K89" s="39"/>
      <c r="L89" s="14"/>
      <c r="M89" s="14"/>
      <c r="N89" s="18" t="e">
        <f t="shared" ref="N89:N90" si="1">M89/L89*100</f>
        <v>#DIV/0!</v>
      </c>
      <c r="O89" s="9"/>
      <c r="P89" s="5"/>
    </row>
    <row r="90" spans="1:16" ht="23.25" hidden="1" customHeight="1" x14ac:dyDescent="0.3">
      <c r="A90" s="5"/>
      <c r="B90" s="36" t="s">
        <v>153</v>
      </c>
      <c r="C90" s="37"/>
      <c r="D90" s="38" t="s">
        <v>154</v>
      </c>
      <c r="E90" s="39"/>
      <c r="F90" s="39"/>
      <c r="G90" s="39"/>
      <c r="H90" s="39"/>
      <c r="I90" s="39"/>
      <c r="J90" s="39"/>
      <c r="K90" s="39"/>
      <c r="L90" s="14"/>
      <c r="M90" s="14"/>
      <c r="N90" s="18" t="e">
        <f t="shared" si="1"/>
        <v>#DIV/0!</v>
      </c>
      <c r="O90" s="9"/>
      <c r="P90" s="5"/>
    </row>
    <row r="91" spans="1:16" ht="23.25" customHeight="1" x14ac:dyDescent="0.3">
      <c r="A91" s="5"/>
      <c r="B91" s="46" t="s">
        <v>155</v>
      </c>
      <c r="C91" s="47"/>
      <c r="D91" s="48" t="s">
        <v>156</v>
      </c>
      <c r="E91" s="49"/>
      <c r="F91" s="49"/>
      <c r="G91" s="49"/>
      <c r="H91" s="49"/>
      <c r="I91" s="49"/>
      <c r="J91" s="49"/>
      <c r="K91" s="49"/>
      <c r="L91" s="13">
        <f>L94</f>
        <v>6125</v>
      </c>
      <c r="M91" s="13">
        <f>M94</f>
        <v>4690.5904099999998</v>
      </c>
      <c r="N91" s="17">
        <f t="shared" ref="N91:N97" si="2">M91/L91*100</f>
        <v>76.581067918367339</v>
      </c>
      <c r="O91" s="8"/>
      <c r="P91" s="5"/>
    </row>
    <row r="92" spans="1:16" ht="57" hidden="1" customHeight="1" x14ac:dyDescent="0.3">
      <c r="A92" s="5"/>
      <c r="B92" s="46" t="s">
        <v>157</v>
      </c>
      <c r="C92" s="47"/>
      <c r="D92" s="48" t="s">
        <v>158</v>
      </c>
      <c r="E92" s="49"/>
      <c r="F92" s="49"/>
      <c r="G92" s="49"/>
      <c r="H92" s="49"/>
      <c r="I92" s="49"/>
      <c r="J92" s="49"/>
      <c r="K92" s="49"/>
      <c r="L92" s="14"/>
      <c r="M92" s="14"/>
      <c r="N92" s="17" t="e">
        <f t="shared" si="2"/>
        <v>#DIV/0!</v>
      </c>
      <c r="O92" s="8"/>
      <c r="P92" s="5"/>
    </row>
    <row r="93" spans="1:16" ht="34.5" hidden="1" customHeight="1" x14ac:dyDescent="0.3">
      <c r="A93" s="5"/>
      <c r="B93" s="36" t="s">
        <v>159</v>
      </c>
      <c r="C93" s="37"/>
      <c r="D93" s="38" t="s">
        <v>160</v>
      </c>
      <c r="E93" s="39"/>
      <c r="F93" s="39"/>
      <c r="G93" s="39"/>
      <c r="H93" s="39"/>
      <c r="I93" s="39"/>
      <c r="J93" s="39"/>
      <c r="K93" s="39"/>
      <c r="L93" s="14"/>
      <c r="M93" s="14"/>
      <c r="N93" s="17" t="e">
        <f t="shared" si="2"/>
        <v>#DIV/0!</v>
      </c>
      <c r="O93" s="9"/>
      <c r="P93" s="5"/>
    </row>
    <row r="94" spans="1:16" ht="57" customHeight="1" x14ac:dyDescent="0.3">
      <c r="A94" s="5"/>
      <c r="B94" s="36" t="s">
        <v>161</v>
      </c>
      <c r="C94" s="37"/>
      <c r="D94" s="38" t="s">
        <v>162</v>
      </c>
      <c r="E94" s="39"/>
      <c r="F94" s="39"/>
      <c r="G94" s="39"/>
      <c r="H94" s="39"/>
      <c r="I94" s="39"/>
      <c r="J94" s="39"/>
      <c r="K94" s="39"/>
      <c r="L94" s="15">
        <v>6125</v>
      </c>
      <c r="M94" s="15">
        <v>4690.5904099999998</v>
      </c>
      <c r="N94" s="19">
        <f t="shared" si="2"/>
        <v>76.581067918367339</v>
      </c>
      <c r="O94" s="9"/>
      <c r="P94" s="5"/>
    </row>
    <row r="95" spans="1:16" ht="15" customHeight="1" x14ac:dyDescent="0.3">
      <c r="A95" s="5"/>
      <c r="B95" s="46" t="s">
        <v>163</v>
      </c>
      <c r="C95" s="47"/>
      <c r="D95" s="48" t="s">
        <v>164</v>
      </c>
      <c r="E95" s="49"/>
      <c r="F95" s="49"/>
      <c r="G95" s="49"/>
      <c r="H95" s="49"/>
      <c r="I95" s="49"/>
      <c r="J95" s="49"/>
      <c r="K95" s="49"/>
      <c r="L95" s="13">
        <f>L96+L98+L99</f>
        <v>19</v>
      </c>
      <c r="M95" s="13">
        <f>M96+M98+M99</f>
        <v>471.23354999999998</v>
      </c>
      <c r="N95" s="17">
        <f t="shared" si="2"/>
        <v>2480.1765789473684</v>
      </c>
      <c r="O95" s="8"/>
      <c r="P95" s="5"/>
    </row>
    <row r="96" spans="1:16" ht="15" customHeight="1" x14ac:dyDescent="0.3">
      <c r="A96" s="5"/>
      <c r="B96" s="46" t="s">
        <v>165</v>
      </c>
      <c r="C96" s="47"/>
      <c r="D96" s="48" t="s">
        <v>166</v>
      </c>
      <c r="E96" s="49"/>
      <c r="F96" s="49"/>
      <c r="G96" s="49"/>
      <c r="H96" s="49"/>
      <c r="I96" s="49"/>
      <c r="J96" s="49"/>
      <c r="K96" s="49"/>
      <c r="L96" s="13">
        <f>SUM(L97)</f>
        <v>10</v>
      </c>
      <c r="M96" s="13">
        <f>SUM(M97)</f>
        <v>50.622590000000002</v>
      </c>
      <c r="N96" s="18">
        <f t="shared" si="2"/>
        <v>506.22590000000002</v>
      </c>
      <c r="O96" s="8"/>
      <c r="P96" s="5"/>
    </row>
    <row r="97" spans="1:19" ht="23.25" customHeight="1" x14ac:dyDescent="0.3">
      <c r="A97" s="5"/>
      <c r="B97" s="36" t="s">
        <v>167</v>
      </c>
      <c r="C97" s="37"/>
      <c r="D97" s="38" t="s">
        <v>168</v>
      </c>
      <c r="E97" s="39"/>
      <c r="F97" s="39"/>
      <c r="G97" s="39"/>
      <c r="H97" s="39"/>
      <c r="I97" s="39"/>
      <c r="J97" s="39"/>
      <c r="K97" s="39"/>
      <c r="L97" s="14">
        <v>10</v>
      </c>
      <c r="M97" s="14">
        <v>50.622590000000002</v>
      </c>
      <c r="N97" s="18">
        <f t="shared" si="2"/>
        <v>506.22590000000002</v>
      </c>
      <c r="O97" s="9"/>
      <c r="P97" s="5"/>
    </row>
    <row r="98" spans="1:19" ht="18.75" customHeight="1" x14ac:dyDescent="0.3">
      <c r="A98" s="5"/>
      <c r="B98" s="36" t="s">
        <v>409</v>
      </c>
      <c r="C98" s="37"/>
      <c r="D98" s="38" t="s">
        <v>414</v>
      </c>
      <c r="E98" s="39"/>
      <c r="F98" s="39"/>
      <c r="G98" s="39"/>
      <c r="H98" s="39"/>
      <c r="I98" s="39"/>
      <c r="J98" s="39"/>
      <c r="K98" s="39"/>
      <c r="L98" s="14">
        <v>0</v>
      </c>
      <c r="M98" s="14">
        <v>2.52</v>
      </c>
      <c r="N98" s="17"/>
      <c r="O98" s="9"/>
      <c r="P98" s="5"/>
    </row>
    <row r="99" spans="1:19" ht="15" customHeight="1" x14ac:dyDescent="0.3">
      <c r="A99" s="5"/>
      <c r="B99" s="36" t="s">
        <v>169</v>
      </c>
      <c r="C99" s="37"/>
      <c r="D99" s="38" t="s">
        <v>170</v>
      </c>
      <c r="E99" s="39"/>
      <c r="F99" s="39"/>
      <c r="G99" s="39"/>
      <c r="H99" s="39"/>
      <c r="I99" s="39"/>
      <c r="J99" s="39"/>
      <c r="K99" s="39"/>
      <c r="L99" s="13">
        <f>SUM(L100:L102)</f>
        <v>9</v>
      </c>
      <c r="M99" s="13">
        <f>SUM(M100:M102)</f>
        <v>418.09096</v>
      </c>
      <c r="N99" s="17">
        <f>M99/L99*100</f>
        <v>4645.4551111111105</v>
      </c>
      <c r="O99" s="9"/>
      <c r="P99" s="5"/>
    </row>
    <row r="100" spans="1:19" ht="15" customHeight="1" x14ac:dyDescent="0.3">
      <c r="A100" s="5"/>
      <c r="B100" s="36" t="s">
        <v>171</v>
      </c>
      <c r="C100" s="37"/>
      <c r="D100" s="38" t="s">
        <v>172</v>
      </c>
      <c r="E100" s="39"/>
      <c r="F100" s="39"/>
      <c r="G100" s="39"/>
      <c r="H100" s="39"/>
      <c r="I100" s="39"/>
      <c r="J100" s="39"/>
      <c r="K100" s="39"/>
      <c r="L100" s="14">
        <v>9</v>
      </c>
      <c r="M100" s="14">
        <v>18.090959999999999</v>
      </c>
      <c r="N100" s="18">
        <f>M100/L100*100</f>
        <v>201.01066666666668</v>
      </c>
      <c r="O100" s="9"/>
      <c r="P100" s="5"/>
    </row>
    <row r="101" spans="1:19" ht="34.5" hidden="1" customHeight="1" x14ac:dyDescent="0.3">
      <c r="A101" s="5"/>
      <c r="B101" s="36" t="s">
        <v>173</v>
      </c>
      <c r="C101" s="37"/>
      <c r="D101" s="38" t="s">
        <v>174</v>
      </c>
      <c r="E101" s="39"/>
      <c r="F101" s="39"/>
      <c r="G101" s="39"/>
      <c r="H101" s="39"/>
      <c r="I101" s="39"/>
      <c r="J101" s="39"/>
      <c r="K101" s="39"/>
      <c r="L101" s="14"/>
      <c r="M101" s="14"/>
      <c r="N101" s="18"/>
      <c r="O101" s="9"/>
      <c r="P101" s="5"/>
    </row>
    <row r="102" spans="1:19" ht="15" customHeight="1" x14ac:dyDescent="0.3">
      <c r="A102" s="5"/>
      <c r="B102" s="36" t="s">
        <v>175</v>
      </c>
      <c r="C102" s="37"/>
      <c r="D102" s="38" t="s">
        <v>176</v>
      </c>
      <c r="E102" s="39"/>
      <c r="F102" s="39"/>
      <c r="G102" s="39"/>
      <c r="H102" s="39"/>
      <c r="I102" s="39"/>
      <c r="J102" s="39"/>
      <c r="K102" s="39"/>
      <c r="L102" s="14">
        <v>0</v>
      </c>
      <c r="M102" s="14">
        <v>400</v>
      </c>
      <c r="N102" s="18"/>
      <c r="O102" s="9"/>
      <c r="P102" s="5"/>
    </row>
    <row r="103" spans="1:19" ht="23.25" hidden="1" customHeight="1" x14ac:dyDescent="0.3">
      <c r="A103" s="5"/>
      <c r="B103" s="36" t="s">
        <v>177</v>
      </c>
      <c r="C103" s="37"/>
      <c r="D103" s="38" t="s">
        <v>178</v>
      </c>
      <c r="E103" s="39"/>
      <c r="F103" s="39"/>
      <c r="G103" s="39"/>
      <c r="H103" s="39"/>
      <c r="I103" s="39"/>
      <c r="J103" s="39"/>
      <c r="K103" s="39"/>
      <c r="L103" s="14"/>
      <c r="M103" s="14"/>
      <c r="N103" s="18"/>
      <c r="O103" s="9"/>
      <c r="P103" s="5"/>
    </row>
    <row r="104" spans="1:19" ht="23.25" customHeight="1" x14ac:dyDescent="0.3">
      <c r="A104" s="5"/>
      <c r="B104" s="36" t="s">
        <v>179</v>
      </c>
      <c r="C104" s="37"/>
      <c r="D104" s="38" t="s">
        <v>180</v>
      </c>
      <c r="E104" s="39"/>
      <c r="F104" s="39"/>
      <c r="G104" s="39"/>
      <c r="H104" s="39"/>
      <c r="I104" s="39"/>
      <c r="J104" s="39"/>
      <c r="K104" s="39"/>
      <c r="L104" s="14">
        <v>0</v>
      </c>
      <c r="M104" s="14">
        <v>0</v>
      </c>
      <c r="N104" s="18"/>
      <c r="O104" s="9"/>
      <c r="P104" s="5"/>
    </row>
    <row r="105" spans="1:19" ht="15" customHeight="1" x14ac:dyDescent="0.3">
      <c r="A105" s="5"/>
      <c r="B105" s="46" t="s">
        <v>181</v>
      </c>
      <c r="C105" s="47"/>
      <c r="D105" s="48" t="s">
        <v>182</v>
      </c>
      <c r="E105" s="49"/>
      <c r="F105" s="49"/>
      <c r="G105" s="49"/>
      <c r="H105" s="49"/>
      <c r="I105" s="49"/>
      <c r="J105" s="49"/>
      <c r="K105" s="49"/>
      <c r="L105" s="13">
        <f>SUM(L108:L111)</f>
        <v>1341</v>
      </c>
      <c r="M105" s="13">
        <f>SUM(M108:M111)</f>
        <v>166.30513999999999</v>
      </c>
      <c r="N105" s="17">
        <f t="shared" ref="N105:N116" si="3">M105/L105*100</f>
        <v>12.401576435495897</v>
      </c>
      <c r="O105" s="8"/>
      <c r="P105" s="5"/>
    </row>
    <row r="106" spans="1:19" ht="45.75" hidden="1" customHeight="1" x14ac:dyDescent="0.3">
      <c r="A106" s="5"/>
      <c r="B106" s="46" t="s">
        <v>183</v>
      </c>
      <c r="C106" s="47"/>
      <c r="D106" s="48" t="s">
        <v>184</v>
      </c>
      <c r="E106" s="49"/>
      <c r="F106" s="49"/>
      <c r="G106" s="49"/>
      <c r="H106" s="49"/>
      <c r="I106" s="49"/>
      <c r="J106" s="49"/>
      <c r="K106" s="49"/>
      <c r="L106" s="14"/>
      <c r="M106" s="14"/>
      <c r="N106" s="17" t="e">
        <f t="shared" si="3"/>
        <v>#DIV/0!</v>
      </c>
      <c r="O106" s="8"/>
      <c r="P106" s="5"/>
    </row>
    <row r="107" spans="1:19" ht="57" hidden="1" customHeight="1" x14ac:dyDescent="0.3">
      <c r="A107" s="5"/>
      <c r="B107" s="36" t="s">
        <v>185</v>
      </c>
      <c r="C107" s="37"/>
      <c r="D107" s="38" t="s">
        <v>186</v>
      </c>
      <c r="E107" s="39"/>
      <c r="F107" s="39"/>
      <c r="G107" s="39"/>
      <c r="H107" s="39"/>
      <c r="I107" s="39"/>
      <c r="J107" s="39"/>
      <c r="K107" s="39"/>
      <c r="L107" s="14"/>
      <c r="M107" s="14"/>
      <c r="N107" s="17" t="e">
        <f t="shared" si="3"/>
        <v>#DIV/0!</v>
      </c>
      <c r="O107" s="9"/>
      <c r="P107" s="5"/>
      <c r="S107" s="1"/>
    </row>
    <row r="108" spans="1:19" ht="45.75" customHeight="1" x14ac:dyDescent="0.3">
      <c r="A108" s="5"/>
      <c r="B108" s="36" t="s">
        <v>187</v>
      </c>
      <c r="C108" s="37"/>
      <c r="D108" s="38" t="s">
        <v>188</v>
      </c>
      <c r="E108" s="39"/>
      <c r="F108" s="39"/>
      <c r="G108" s="39"/>
      <c r="H108" s="39"/>
      <c r="I108" s="39"/>
      <c r="J108" s="39"/>
      <c r="K108" s="39"/>
      <c r="L108" s="14">
        <v>149</v>
      </c>
      <c r="M108" s="14">
        <v>0</v>
      </c>
      <c r="N108" s="18">
        <f t="shared" si="3"/>
        <v>0</v>
      </c>
      <c r="O108" s="9"/>
      <c r="P108" s="5"/>
    </row>
    <row r="109" spans="1:19" ht="23.25" hidden="1" customHeight="1" x14ac:dyDescent="0.3">
      <c r="A109" s="5"/>
      <c r="B109" s="46" t="s">
        <v>189</v>
      </c>
      <c r="C109" s="47"/>
      <c r="D109" s="48" t="s">
        <v>190</v>
      </c>
      <c r="E109" s="49"/>
      <c r="F109" s="49"/>
      <c r="G109" s="49"/>
      <c r="H109" s="49"/>
      <c r="I109" s="49"/>
      <c r="J109" s="49"/>
      <c r="K109" s="49"/>
      <c r="L109" s="14"/>
      <c r="M109" s="14"/>
      <c r="N109" s="18" t="e">
        <f t="shared" si="3"/>
        <v>#DIV/0!</v>
      </c>
      <c r="O109" s="8"/>
      <c r="P109" s="5"/>
    </row>
    <row r="110" spans="1:19" ht="23.25" hidden="1" customHeight="1" x14ac:dyDescent="0.3">
      <c r="A110" s="5"/>
      <c r="B110" s="36" t="s">
        <v>191</v>
      </c>
      <c r="C110" s="37"/>
      <c r="D110" s="38" t="s">
        <v>192</v>
      </c>
      <c r="E110" s="39"/>
      <c r="F110" s="39"/>
      <c r="G110" s="39"/>
      <c r="H110" s="39"/>
      <c r="I110" s="39"/>
      <c r="J110" s="39"/>
      <c r="K110" s="39"/>
      <c r="L110" s="14"/>
      <c r="M110" s="14"/>
      <c r="N110" s="18" t="e">
        <f t="shared" si="3"/>
        <v>#DIV/0!</v>
      </c>
      <c r="O110" s="9"/>
      <c r="P110" s="5"/>
    </row>
    <row r="111" spans="1:19" ht="34.5" customHeight="1" x14ac:dyDescent="0.3">
      <c r="A111" s="5"/>
      <c r="B111" s="36" t="s">
        <v>193</v>
      </c>
      <c r="C111" s="37"/>
      <c r="D111" s="38" t="s">
        <v>194</v>
      </c>
      <c r="E111" s="39"/>
      <c r="F111" s="39"/>
      <c r="G111" s="39"/>
      <c r="H111" s="39"/>
      <c r="I111" s="39"/>
      <c r="J111" s="39"/>
      <c r="K111" s="39"/>
      <c r="L111" s="14">
        <v>1192</v>
      </c>
      <c r="M111" s="14">
        <v>166.30513999999999</v>
      </c>
      <c r="N111" s="18">
        <f t="shared" si="3"/>
        <v>13.951773489932886</v>
      </c>
      <c r="O111" s="9"/>
      <c r="P111" s="5"/>
    </row>
    <row r="112" spans="1:19" ht="15" customHeight="1" x14ac:dyDescent="0.3">
      <c r="A112" s="5"/>
      <c r="B112" s="46" t="s">
        <v>195</v>
      </c>
      <c r="C112" s="47"/>
      <c r="D112" s="48" t="s">
        <v>196</v>
      </c>
      <c r="E112" s="49"/>
      <c r="F112" s="49"/>
      <c r="G112" s="49"/>
      <c r="H112" s="49"/>
      <c r="I112" s="49"/>
      <c r="J112" s="49"/>
      <c r="K112" s="49"/>
      <c r="L112" s="13">
        <f>SUM(L114:L187)</f>
        <v>1014</v>
      </c>
      <c r="M112" s="13">
        <f>SUM(M114:M187)</f>
        <v>1685.32971</v>
      </c>
      <c r="N112" s="17">
        <f t="shared" si="3"/>
        <v>166.20608579881656</v>
      </c>
      <c r="O112" s="8"/>
      <c r="P112" s="5"/>
    </row>
    <row r="113" spans="1:16" ht="23.25" hidden="1" customHeight="1" x14ac:dyDescent="0.3">
      <c r="A113" s="5"/>
      <c r="B113" s="46" t="s">
        <v>197</v>
      </c>
      <c r="C113" s="47"/>
      <c r="D113" s="48" t="s">
        <v>198</v>
      </c>
      <c r="E113" s="49"/>
      <c r="F113" s="49"/>
      <c r="G113" s="49"/>
      <c r="H113" s="49"/>
      <c r="I113" s="49"/>
      <c r="J113" s="49"/>
      <c r="K113" s="49"/>
      <c r="L113" s="14"/>
      <c r="M113" s="14"/>
      <c r="N113" s="17" t="e">
        <f t="shared" si="3"/>
        <v>#DIV/0!</v>
      </c>
      <c r="O113" s="8"/>
      <c r="P113" s="5"/>
    </row>
    <row r="114" spans="1:16" ht="34.5" customHeight="1" x14ac:dyDescent="0.3">
      <c r="A114" s="5"/>
      <c r="B114" s="36" t="s">
        <v>199</v>
      </c>
      <c r="C114" s="37"/>
      <c r="D114" s="38" t="s">
        <v>200</v>
      </c>
      <c r="E114" s="39"/>
      <c r="F114" s="39"/>
      <c r="G114" s="39"/>
      <c r="H114" s="39"/>
      <c r="I114" s="39"/>
      <c r="J114" s="39"/>
      <c r="K114" s="39"/>
      <c r="L114" s="14">
        <v>31</v>
      </c>
      <c r="M114" s="14">
        <v>50.35004</v>
      </c>
      <c r="N114" s="18">
        <f t="shared" si="3"/>
        <v>162.41948387096775</v>
      </c>
      <c r="O114" s="9"/>
      <c r="P114" s="5"/>
    </row>
    <row r="115" spans="1:16" ht="57" hidden="1" customHeight="1" x14ac:dyDescent="0.3">
      <c r="A115" s="5"/>
      <c r="B115" s="36" t="s">
        <v>201</v>
      </c>
      <c r="C115" s="37"/>
      <c r="D115" s="38" t="s">
        <v>202</v>
      </c>
      <c r="E115" s="39"/>
      <c r="F115" s="39"/>
      <c r="G115" s="39"/>
      <c r="H115" s="39"/>
      <c r="I115" s="39"/>
      <c r="J115" s="39"/>
      <c r="K115" s="39"/>
      <c r="L115" s="14"/>
      <c r="M115" s="14"/>
      <c r="N115" s="18" t="e">
        <f t="shared" si="3"/>
        <v>#DIV/0!</v>
      </c>
      <c r="O115" s="9"/>
      <c r="P115" s="5"/>
    </row>
    <row r="116" spans="1:16" ht="57" hidden="1" customHeight="1" x14ac:dyDescent="0.3">
      <c r="A116" s="5"/>
      <c r="B116" s="36" t="s">
        <v>203</v>
      </c>
      <c r="C116" s="37"/>
      <c r="D116" s="38" t="s">
        <v>204</v>
      </c>
      <c r="E116" s="39"/>
      <c r="F116" s="39"/>
      <c r="G116" s="39"/>
      <c r="H116" s="39"/>
      <c r="I116" s="39"/>
      <c r="J116" s="39"/>
      <c r="K116" s="39"/>
      <c r="L116" s="14"/>
      <c r="M116" s="14"/>
      <c r="N116" s="18" t="e">
        <f t="shared" si="3"/>
        <v>#DIV/0!</v>
      </c>
      <c r="O116" s="9"/>
      <c r="P116" s="5"/>
    </row>
    <row r="117" spans="1:16" ht="45.75" hidden="1" customHeight="1" x14ac:dyDescent="0.3">
      <c r="A117" s="5"/>
      <c r="B117" s="36" t="s">
        <v>205</v>
      </c>
      <c r="C117" s="37"/>
      <c r="D117" s="38" t="s">
        <v>206</v>
      </c>
      <c r="E117" s="39"/>
      <c r="F117" s="39"/>
      <c r="G117" s="39"/>
      <c r="H117" s="39"/>
      <c r="I117" s="39"/>
      <c r="J117" s="39"/>
      <c r="K117" s="39"/>
      <c r="L117" s="14"/>
      <c r="M117" s="14"/>
      <c r="N117" s="18"/>
      <c r="O117" s="9"/>
      <c r="P117" s="5"/>
    </row>
    <row r="118" spans="1:16" ht="57" hidden="1" customHeight="1" x14ac:dyDescent="0.3">
      <c r="A118" s="5"/>
      <c r="B118" s="36" t="s">
        <v>207</v>
      </c>
      <c r="C118" s="37"/>
      <c r="D118" s="38" t="s">
        <v>208</v>
      </c>
      <c r="E118" s="39"/>
      <c r="F118" s="39"/>
      <c r="G118" s="39"/>
      <c r="H118" s="39"/>
      <c r="I118" s="39"/>
      <c r="J118" s="39"/>
      <c r="K118" s="39"/>
      <c r="L118" s="14"/>
      <c r="M118" s="14"/>
      <c r="N118" s="18"/>
      <c r="O118" s="9"/>
      <c r="P118" s="5"/>
    </row>
    <row r="119" spans="1:16" ht="45.75" hidden="1" customHeight="1" x14ac:dyDescent="0.3">
      <c r="A119" s="5"/>
      <c r="B119" s="36" t="s">
        <v>209</v>
      </c>
      <c r="C119" s="37"/>
      <c r="D119" s="38" t="s">
        <v>210</v>
      </c>
      <c r="E119" s="39"/>
      <c r="F119" s="39"/>
      <c r="G119" s="39"/>
      <c r="H119" s="39"/>
      <c r="I119" s="39"/>
      <c r="J119" s="39"/>
      <c r="K119" s="39"/>
      <c r="L119" s="14"/>
      <c r="M119" s="14"/>
      <c r="N119" s="18"/>
      <c r="O119" s="9"/>
      <c r="P119" s="5"/>
    </row>
    <row r="120" spans="1:16" ht="45.75" customHeight="1" x14ac:dyDescent="0.3">
      <c r="A120" s="5"/>
      <c r="B120" s="36" t="s">
        <v>211</v>
      </c>
      <c r="C120" s="37"/>
      <c r="D120" s="38" t="s">
        <v>212</v>
      </c>
      <c r="E120" s="39"/>
      <c r="F120" s="39"/>
      <c r="G120" s="39"/>
      <c r="H120" s="39"/>
      <c r="I120" s="39"/>
      <c r="J120" s="39"/>
      <c r="K120" s="39"/>
      <c r="L120" s="14">
        <v>5</v>
      </c>
      <c r="M120" s="14">
        <v>24</v>
      </c>
      <c r="N120" s="18">
        <f>M120/L120*100</f>
        <v>480</v>
      </c>
      <c r="O120" s="9"/>
      <c r="P120" s="5"/>
    </row>
    <row r="121" spans="1:16" ht="68.25" hidden="1" customHeight="1" x14ac:dyDescent="0.3">
      <c r="A121" s="5"/>
      <c r="B121" s="36" t="s">
        <v>213</v>
      </c>
      <c r="C121" s="37"/>
      <c r="D121" s="38" t="s">
        <v>214</v>
      </c>
      <c r="E121" s="39"/>
      <c r="F121" s="39"/>
      <c r="G121" s="39"/>
      <c r="H121" s="39"/>
      <c r="I121" s="39"/>
      <c r="J121" s="39"/>
      <c r="K121" s="39"/>
      <c r="L121" s="14"/>
      <c r="M121" s="14"/>
      <c r="N121" s="18" t="e">
        <f>M121/L121*100</f>
        <v>#DIV/0!</v>
      </c>
      <c r="O121" s="9"/>
      <c r="P121" s="5"/>
    </row>
    <row r="122" spans="1:16" ht="79.5" hidden="1" customHeight="1" x14ac:dyDescent="0.3">
      <c r="A122" s="5"/>
      <c r="B122" s="36" t="s">
        <v>215</v>
      </c>
      <c r="C122" s="37"/>
      <c r="D122" s="38" t="s">
        <v>216</v>
      </c>
      <c r="E122" s="39"/>
      <c r="F122" s="39"/>
      <c r="G122" s="39"/>
      <c r="H122" s="39"/>
      <c r="I122" s="39"/>
      <c r="J122" s="39"/>
      <c r="K122" s="39"/>
      <c r="L122" s="14"/>
      <c r="M122" s="14"/>
      <c r="N122" s="18" t="e">
        <f>M122/L122*100</f>
        <v>#DIV/0!</v>
      </c>
      <c r="O122" s="9"/>
      <c r="P122" s="5"/>
    </row>
    <row r="123" spans="1:16" ht="57" hidden="1" customHeight="1" x14ac:dyDescent="0.3">
      <c r="A123" s="5"/>
      <c r="B123" s="36" t="s">
        <v>217</v>
      </c>
      <c r="C123" s="37"/>
      <c r="D123" s="38" t="s">
        <v>218</v>
      </c>
      <c r="E123" s="39"/>
      <c r="F123" s="39"/>
      <c r="G123" s="39"/>
      <c r="H123" s="39"/>
      <c r="I123" s="39"/>
      <c r="J123" s="39"/>
      <c r="K123" s="39"/>
      <c r="L123" s="14"/>
      <c r="M123" s="14"/>
      <c r="N123" s="18"/>
      <c r="O123" s="9"/>
      <c r="P123" s="5"/>
    </row>
    <row r="124" spans="1:16" ht="102" hidden="1" customHeight="1" x14ac:dyDescent="0.3">
      <c r="A124" s="5"/>
      <c r="B124" s="36" t="s">
        <v>219</v>
      </c>
      <c r="C124" s="37"/>
      <c r="D124" s="38" t="s">
        <v>220</v>
      </c>
      <c r="E124" s="39"/>
      <c r="F124" s="39"/>
      <c r="G124" s="39"/>
      <c r="H124" s="39"/>
      <c r="I124" s="39"/>
      <c r="J124" s="39"/>
      <c r="K124" s="39"/>
      <c r="L124" s="14"/>
      <c r="M124" s="14"/>
      <c r="N124" s="18"/>
      <c r="O124" s="9"/>
      <c r="P124" s="5"/>
    </row>
    <row r="125" spans="1:16" ht="57" hidden="1" customHeight="1" x14ac:dyDescent="0.3">
      <c r="A125" s="5"/>
      <c r="B125" s="36" t="s">
        <v>221</v>
      </c>
      <c r="C125" s="37"/>
      <c r="D125" s="38" t="s">
        <v>218</v>
      </c>
      <c r="E125" s="39"/>
      <c r="F125" s="39"/>
      <c r="G125" s="39"/>
      <c r="H125" s="39"/>
      <c r="I125" s="39"/>
      <c r="J125" s="39"/>
      <c r="K125" s="39"/>
      <c r="L125" s="14"/>
      <c r="M125" s="14"/>
      <c r="N125" s="18"/>
      <c r="O125" s="9"/>
      <c r="P125" s="5"/>
    </row>
    <row r="126" spans="1:16" ht="34.5" customHeight="1" x14ac:dyDescent="0.3">
      <c r="A126" s="5"/>
      <c r="B126" s="36" t="s">
        <v>222</v>
      </c>
      <c r="C126" s="37"/>
      <c r="D126" s="38" t="s">
        <v>223</v>
      </c>
      <c r="E126" s="39"/>
      <c r="F126" s="39"/>
      <c r="G126" s="39"/>
      <c r="H126" s="39"/>
      <c r="I126" s="39"/>
      <c r="J126" s="39"/>
      <c r="K126" s="39"/>
      <c r="L126" s="14">
        <v>140</v>
      </c>
      <c r="M126" s="14">
        <v>236.16744</v>
      </c>
      <c r="N126" s="18">
        <f>M126/L126*100</f>
        <v>168.69102857142857</v>
      </c>
      <c r="O126" s="9"/>
      <c r="P126" s="5"/>
    </row>
    <row r="127" spans="1:16" ht="57" hidden="1" customHeight="1" x14ac:dyDescent="0.3">
      <c r="A127" s="5"/>
      <c r="B127" s="36" t="s">
        <v>224</v>
      </c>
      <c r="C127" s="37"/>
      <c r="D127" s="38" t="s">
        <v>225</v>
      </c>
      <c r="E127" s="39"/>
      <c r="F127" s="39"/>
      <c r="G127" s="39"/>
      <c r="H127" s="39"/>
      <c r="I127" s="39"/>
      <c r="J127" s="39"/>
      <c r="K127" s="39"/>
      <c r="L127" s="14"/>
      <c r="M127" s="14"/>
      <c r="N127" s="18" t="e">
        <f>M127/L127*100</f>
        <v>#DIV/0!</v>
      </c>
      <c r="O127" s="9"/>
      <c r="P127" s="5"/>
    </row>
    <row r="128" spans="1:16" ht="79.5" hidden="1" customHeight="1" x14ac:dyDescent="0.3">
      <c r="A128" s="5"/>
      <c r="B128" s="36" t="s">
        <v>226</v>
      </c>
      <c r="C128" s="37"/>
      <c r="D128" s="38" t="s">
        <v>227</v>
      </c>
      <c r="E128" s="39"/>
      <c r="F128" s="39"/>
      <c r="G128" s="39"/>
      <c r="H128" s="39"/>
      <c r="I128" s="39"/>
      <c r="J128" s="39"/>
      <c r="K128" s="39"/>
      <c r="L128" s="14"/>
      <c r="M128" s="14"/>
      <c r="N128" s="18" t="e">
        <f>M128/L128*100</f>
        <v>#DIV/0!</v>
      </c>
      <c r="O128" s="9"/>
      <c r="P128" s="5"/>
    </row>
    <row r="129" spans="1:16" ht="57" hidden="1" customHeight="1" x14ac:dyDescent="0.3">
      <c r="A129" s="5"/>
      <c r="B129" s="36" t="s">
        <v>228</v>
      </c>
      <c r="C129" s="37"/>
      <c r="D129" s="38" t="s">
        <v>229</v>
      </c>
      <c r="E129" s="39"/>
      <c r="F129" s="39"/>
      <c r="G129" s="39"/>
      <c r="H129" s="39"/>
      <c r="I129" s="39"/>
      <c r="J129" s="39"/>
      <c r="K129" s="39"/>
      <c r="L129" s="14"/>
      <c r="M129" s="14"/>
      <c r="N129" s="18" t="e">
        <f>M129/L129*100</f>
        <v>#DIV/0!</v>
      </c>
      <c r="O129" s="9"/>
      <c r="P129" s="5"/>
    </row>
    <row r="130" spans="1:16" ht="45.75" hidden="1" customHeight="1" x14ac:dyDescent="0.3">
      <c r="A130" s="5"/>
      <c r="B130" s="36" t="s">
        <v>230</v>
      </c>
      <c r="C130" s="37"/>
      <c r="D130" s="38" t="s">
        <v>231</v>
      </c>
      <c r="E130" s="39"/>
      <c r="F130" s="39"/>
      <c r="G130" s="39"/>
      <c r="H130" s="39"/>
      <c r="I130" s="39"/>
      <c r="J130" s="39"/>
      <c r="K130" s="39"/>
      <c r="L130" s="14"/>
      <c r="M130" s="14"/>
      <c r="N130" s="18" t="e">
        <f>M130/L130*100</f>
        <v>#DIV/0!</v>
      </c>
      <c r="O130" s="9"/>
      <c r="P130" s="5"/>
    </row>
    <row r="131" spans="1:16" ht="57" hidden="1" customHeight="1" x14ac:dyDescent="0.3">
      <c r="A131" s="5"/>
      <c r="B131" s="36" t="s">
        <v>232</v>
      </c>
      <c r="C131" s="37"/>
      <c r="D131" s="38" t="s">
        <v>233</v>
      </c>
      <c r="E131" s="39"/>
      <c r="F131" s="39"/>
      <c r="G131" s="39"/>
      <c r="H131" s="39"/>
      <c r="I131" s="39"/>
      <c r="J131" s="39"/>
      <c r="K131" s="39"/>
      <c r="L131" s="14"/>
      <c r="M131" s="14"/>
      <c r="N131" s="18"/>
      <c r="O131" s="9"/>
      <c r="P131" s="5"/>
    </row>
    <row r="132" spans="1:16" ht="57" customHeight="1" x14ac:dyDescent="0.3">
      <c r="A132" s="5"/>
      <c r="B132" s="36" t="s">
        <v>234</v>
      </c>
      <c r="C132" s="37"/>
      <c r="D132" s="38" t="s">
        <v>413</v>
      </c>
      <c r="E132" s="39"/>
      <c r="F132" s="39"/>
      <c r="G132" s="39"/>
      <c r="H132" s="39"/>
      <c r="I132" s="39"/>
      <c r="J132" s="39"/>
      <c r="K132" s="50"/>
      <c r="L132" s="14">
        <v>0</v>
      </c>
      <c r="M132" s="14">
        <v>2</v>
      </c>
      <c r="N132" s="18"/>
      <c r="O132" s="9"/>
      <c r="P132" s="5"/>
    </row>
    <row r="133" spans="1:16" ht="34.5" customHeight="1" x14ac:dyDescent="0.3">
      <c r="A133" s="5"/>
      <c r="B133" s="36" t="s">
        <v>234</v>
      </c>
      <c r="C133" s="37"/>
      <c r="D133" s="38" t="s">
        <v>235</v>
      </c>
      <c r="E133" s="39"/>
      <c r="F133" s="39"/>
      <c r="G133" s="39"/>
      <c r="H133" s="39"/>
      <c r="I133" s="39"/>
      <c r="J133" s="39"/>
      <c r="K133" s="39"/>
      <c r="L133" s="14">
        <v>0</v>
      </c>
      <c r="M133" s="14">
        <v>10</v>
      </c>
      <c r="N133" s="18"/>
      <c r="O133" s="9"/>
      <c r="P133" s="5"/>
    </row>
    <row r="134" spans="1:16" ht="57" hidden="1" customHeight="1" x14ac:dyDescent="0.3">
      <c r="A134" s="5"/>
      <c r="B134" s="36" t="s">
        <v>236</v>
      </c>
      <c r="C134" s="37"/>
      <c r="D134" s="38" t="s">
        <v>237</v>
      </c>
      <c r="E134" s="39"/>
      <c r="F134" s="39"/>
      <c r="G134" s="39"/>
      <c r="H134" s="39"/>
      <c r="I134" s="39"/>
      <c r="J134" s="39"/>
      <c r="K134" s="39"/>
      <c r="L134" s="14"/>
      <c r="M134" s="14"/>
      <c r="N134" s="18"/>
      <c r="O134" s="9"/>
      <c r="P134" s="5"/>
    </row>
    <row r="135" spans="1:16" ht="90.75" hidden="1" customHeight="1" x14ac:dyDescent="0.3">
      <c r="A135" s="5"/>
      <c r="B135" s="36" t="s">
        <v>238</v>
      </c>
      <c r="C135" s="37"/>
      <c r="D135" s="38" t="s">
        <v>239</v>
      </c>
      <c r="E135" s="39"/>
      <c r="F135" s="39"/>
      <c r="G135" s="39"/>
      <c r="H135" s="39"/>
      <c r="I135" s="39"/>
      <c r="J135" s="39"/>
      <c r="K135" s="39"/>
      <c r="L135" s="14"/>
      <c r="M135" s="14"/>
      <c r="N135" s="18"/>
      <c r="O135" s="9"/>
      <c r="P135" s="5"/>
    </row>
    <row r="136" spans="1:16" ht="79.5" hidden="1" customHeight="1" x14ac:dyDescent="0.3">
      <c r="A136" s="5"/>
      <c r="B136" s="36" t="s">
        <v>240</v>
      </c>
      <c r="C136" s="37"/>
      <c r="D136" s="38" t="s">
        <v>241</v>
      </c>
      <c r="E136" s="39"/>
      <c r="F136" s="39"/>
      <c r="G136" s="39"/>
      <c r="H136" s="39"/>
      <c r="I136" s="39"/>
      <c r="J136" s="39"/>
      <c r="K136" s="39"/>
      <c r="L136" s="14"/>
      <c r="M136" s="14"/>
      <c r="N136" s="18"/>
      <c r="O136" s="9"/>
      <c r="P136" s="5"/>
    </row>
    <row r="137" spans="1:16" ht="68.25" hidden="1" customHeight="1" x14ac:dyDescent="0.3">
      <c r="A137" s="5"/>
      <c r="B137" s="36" t="s">
        <v>242</v>
      </c>
      <c r="C137" s="37"/>
      <c r="D137" s="38" t="s">
        <v>243</v>
      </c>
      <c r="E137" s="39"/>
      <c r="F137" s="39"/>
      <c r="G137" s="39"/>
      <c r="H137" s="39"/>
      <c r="I137" s="39"/>
      <c r="J137" s="39"/>
      <c r="K137" s="39"/>
      <c r="L137" s="14"/>
      <c r="M137" s="14"/>
      <c r="N137" s="18"/>
      <c r="O137" s="9"/>
      <c r="P137" s="5"/>
    </row>
    <row r="138" spans="1:16" ht="57" hidden="1" customHeight="1" x14ac:dyDescent="0.3">
      <c r="A138" s="5"/>
      <c r="B138" s="36" t="s">
        <v>244</v>
      </c>
      <c r="C138" s="37"/>
      <c r="D138" s="38" t="s">
        <v>245</v>
      </c>
      <c r="E138" s="39"/>
      <c r="F138" s="39"/>
      <c r="G138" s="39"/>
      <c r="H138" s="39"/>
      <c r="I138" s="39"/>
      <c r="J138" s="39"/>
      <c r="K138" s="39"/>
      <c r="L138" s="14"/>
      <c r="M138" s="14"/>
      <c r="N138" s="18"/>
      <c r="O138" s="9"/>
      <c r="P138" s="5"/>
    </row>
    <row r="139" spans="1:16" ht="34.5" customHeight="1" x14ac:dyDescent="0.3">
      <c r="A139" s="5"/>
      <c r="B139" s="36" t="s">
        <v>246</v>
      </c>
      <c r="C139" s="37"/>
      <c r="D139" s="38" t="s">
        <v>247</v>
      </c>
      <c r="E139" s="39"/>
      <c r="F139" s="39"/>
      <c r="G139" s="39"/>
      <c r="H139" s="39"/>
      <c r="I139" s="39"/>
      <c r="J139" s="39"/>
      <c r="K139" s="39"/>
      <c r="L139" s="14">
        <v>0</v>
      </c>
      <c r="M139" s="14">
        <v>3</v>
      </c>
      <c r="N139" s="18"/>
      <c r="O139" s="9"/>
      <c r="P139" s="5"/>
    </row>
    <row r="140" spans="1:16" ht="57" hidden="1" customHeight="1" x14ac:dyDescent="0.3">
      <c r="A140" s="5"/>
      <c r="B140" s="36" t="s">
        <v>248</v>
      </c>
      <c r="C140" s="37"/>
      <c r="D140" s="38" t="s">
        <v>249</v>
      </c>
      <c r="E140" s="39"/>
      <c r="F140" s="39"/>
      <c r="G140" s="39"/>
      <c r="H140" s="39"/>
      <c r="I140" s="39"/>
      <c r="J140" s="39"/>
      <c r="K140" s="39"/>
      <c r="L140" s="14"/>
      <c r="M140" s="14"/>
      <c r="N140" s="18" t="e">
        <f t="shared" ref="N140:N171" si="4">M140/L140*100</f>
        <v>#DIV/0!</v>
      </c>
      <c r="O140" s="9"/>
      <c r="P140" s="5"/>
    </row>
    <row r="141" spans="1:16" ht="57" hidden="1" customHeight="1" x14ac:dyDescent="0.3">
      <c r="A141" s="5"/>
      <c r="B141" s="36" t="s">
        <v>250</v>
      </c>
      <c r="C141" s="37"/>
      <c r="D141" s="38" t="s">
        <v>251</v>
      </c>
      <c r="E141" s="39"/>
      <c r="F141" s="39"/>
      <c r="G141" s="39"/>
      <c r="H141" s="39"/>
      <c r="I141" s="39"/>
      <c r="J141" s="39"/>
      <c r="K141" s="39"/>
      <c r="L141" s="14"/>
      <c r="M141" s="14"/>
      <c r="N141" s="18" t="e">
        <f t="shared" si="4"/>
        <v>#DIV/0!</v>
      </c>
      <c r="O141" s="9"/>
      <c r="P141" s="5"/>
    </row>
    <row r="142" spans="1:16" ht="34.5" customHeight="1" x14ac:dyDescent="0.3">
      <c r="A142" s="5"/>
      <c r="B142" s="36" t="s">
        <v>252</v>
      </c>
      <c r="C142" s="37"/>
      <c r="D142" s="38" t="s">
        <v>253</v>
      </c>
      <c r="E142" s="39"/>
      <c r="F142" s="39"/>
      <c r="G142" s="39"/>
      <c r="H142" s="39"/>
      <c r="I142" s="39"/>
      <c r="J142" s="39"/>
      <c r="K142" s="39"/>
      <c r="L142" s="14">
        <v>20</v>
      </c>
      <c r="M142" s="14">
        <v>39.713160000000002</v>
      </c>
      <c r="N142" s="18">
        <f t="shared" si="4"/>
        <v>198.56580000000002</v>
      </c>
      <c r="O142" s="9"/>
      <c r="P142" s="5"/>
    </row>
    <row r="143" spans="1:16" ht="45.75" hidden="1" customHeight="1" x14ac:dyDescent="0.3">
      <c r="A143" s="5"/>
      <c r="B143" s="36" t="s">
        <v>254</v>
      </c>
      <c r="C143" s="37"/>
      <c r="D143" s="38" t="s">
        <v>255</v>
      </c>
      <c r="E143" s="39"/>
      <c r="F143" s="39"/>
      <c r="G143" s="39"/>
      <c r="H143" s="39"/>
      <c r="I143" s="39"/>
      <c r="J143" s="39"/>
      <c r="K143" s="39"/>
      <c r="L143" s="14"/>
      <c r="M143" s="14"/>
      <c r="N143" s="18" t="e">
        <f t="shared" si="4"/>
        <v>#DIV/0!</v>
      </c>
      <c r="O143" s="9"/>
      <c r="P143" s="5"/>
    </row>
    <row r="144" spans="1:16" ht="45.75" hidden="1" customHeight="1" x14ac:dyDescent="0.3">
      <c r="A144" s="5"/>
      <c r="B144" s="36" t="s">
        <v>256</v>
      </c>
      <c r="C144" s="37"/>
      <c r="D144" s="38" t="s">
        <v>257</v>
      </c>
      <c r="E144" s="39"/>
      <c r="F144" s="39"/>
      <c r="G144" s="39"/>
      <c r="H144" s="39"/>
      <c r="I144" s="39"/>
      <c r="J144" s="39"/>
      <c r="K144" s="39"/>
      <c r="L144" s="14"/>
      <c r="M144" s="14"/>
      <c r="N144" s="18" t="e">
        <f t="shared" si="4"/>
        <v>#DIV/0!</v>
      </c>
      <c r="O144" s="9"/>
      <c r="P144" s="5"/>
    </row>
    <row r="145" spans="1:16" ht="45.75" customHeight="1" x14ac:dyDescent="0.3">
      <c r="A145" s="5"/>
      <c r="B145" s="36" t="s">
        <v>258</v>
      </c>
      <c r="C145" s="37"/>
      <c r="D145" s="38" t="s">
        <v>259</v>
      </c>
      <c r="E145" s="39"/>
      <c r="F145" s="39"/>
      <c r="G145" s="39"/>
      <c r="H145" s="39"/>
      <c r="I145" s="39"/>
      <c r="J145" s="39"/>
      <c r="K145" s="39"/>
      <c r="L145" s="14">
        <v>9</v>
      </c>
      <c r="M145" s="14">
        <v>7.0014700000000003</v>
      </c>
      <c r="N145" s="18">
        <f t="shared" si="4"/>
        <v>77.794111111111121</v>
      </c>
      <c r="O145" s="9"/>
      <c r="P145" s="5"/>
    </row>
    <row r="146" spans="1:16" ht="68.25" hidden="1" customHeight="1" x14ac:dyDescent="0.3">
      <c r="A146" s="5"/>
      <c r="B146" s="36" t="s">
        <v>260</v>
      </c>
      <c r="C146" s="37"/>
      <c r="D146" s="38" t="s">
        <v>261</v>
      </c>
      <c r="E146" s="39"/>
      <c r="F146" s="39"/>
      <c r="G146" s="39"/>
      <c r="H146" s="39"/>
      <c r="I146" s="39"/>
      <c r="J146" s="39"/>
      <c r="K146" s="39"/>
      <c r="L146" s="14"/>
      <c r="M146" s="14"/>
      <c r="N146" s="18" t="e">
        <f t="shared" si="4"/>
        <v>#DIV/0!</v>
      </c>
      <c r="O146" s="9"/>
      <c r="P146" s="5"/>
    </row>
    <row r="147" spans="1:16" ht="90.75" hidden="1" customHeight="1" x14ac:dyDescent="0.3">
      <c r="A147" s="5"/>
      <c r="B147" s="36" t="s">
        <v>262</v>
      </c>
      <c r="C147" s="37"/>
      <c r="D147" s="38" t="s">
        <v>263</v>
      </c>
      <c r="E147" s="39"/>
      <c r="F147" s="39"/>
      <c r="G147" s="39"/>
      <c r="H147" s="39"/>
      <c r="I147" s="39"/>
      <c r="J147" s="39"/>
      <c r="K147" s="39"/>
      <c r="L147" s="14"/>
      <c r="M147" s="14"/>
      <c r="N147" s="18" t="e">
        <f t="shared" si="4"/>
        <v>#DIV/0!</v>
      </c>
      <c r="O147" s="9"/>
      <c r="P147" s="5"/>
    </row>
    <row r="148" spans="1:16" ht="90.75" hidden="1" customHeight="1" x14ac:dyDescent="0.3">
      <c r="A148" s="5"/>
      <c r="B148" s="36" t="s">
        <v>264</v>
      </c>
      <c r="C148" s="37"/>
      <c r="D148" s="38" t="s">
        <v>265</v>
      </c>
      <c r="E148" s="39"/>
      <c r="F148" s="39"/>
      <c r="G148" s="39"/>
      <c r="H148" s="39"/>
      <c r="I148" s="39"/>
      <c r="J148" s="39"/>
      <c r="K148" s="39"/>
      <c r="L148" s="14"/>
      <c r="M148" s="14"/>
      <c r="N148" s="18" t="e">
        <f t="shared" si="4"/>
        <v>#DIV/0!</v>
      </c>
      <c r="O148" s="9"/>
      <c r="P148" s="5"/>
    </row>
    <row r="149" spans="1:16" ht="68.25" hidden="1" customHeight="1" x14ac:dyDescent="0.3">
      <c r="A149" s="5"/>
      <c r="B149" s="36" t="s">
        <v>266</v>
      </c>
      <c r="C149" s="37"/>
      <c r="D149" s="38" t="s">
        <v>267</v>
      </c>
      <c r="E149" s="39"/>
      <c r="F149" s="39"/>
      <c r="G149" s="39"/>
      <c r="H149" s="39"/>
      <c r="I149" s="39"/>
      <c r="J149" s="39"/>
      <c r="K149" s="39"/>
      <c r="L149" s="14"/>
      <c r="M149" s="14"/>
      <c r="N149" s="18" t="e">
        <f t="shared" si="4"/>
        <v>#DIV/0!</v>
      </c>
      <c r="O149" s="9"/>
      <c r="P149" s="5"/>
    </row>
    <row r="150" spans="1:16" ht="57" hidden="1" customHeight="1" x14ac:dyDescent="0.3">
      <c r="A150" s="5"/>
      <c r="B150" s="36" t="s">
        <v>268</v>
      </c>
      <c r="C150" s="37"/>
      <c r="D150" s="38" t="s">
        <v>269</v>
      </c>
      <c r="E150" s="39"/>
      <c r="F150" s="39"/>
      <c r="G150" s="39"/>
      <c r="H150" s="39"/>
      <c r="I150" s="39"/>
      <c r="J150" s="39"/>
      <c r="K150" s="39"/>
      <c r="L150" s="14"/>
      <c r="M150" s="14"/>
      <c r="N150" s="18" t="e">
        <f t="shared" si="4"/>
        <v>#DIV/0!</v>
      </c>
      <c r="O150" s="9"/>
      <c r="P150" s="5"/>
    </row>
    <row r="151" spans="1:16" ht="68.25" hidden="1" customHeight="1" x14ac:dyDescent="0.3">
      <c r="A151" s="5"/>
      <c r="B151" s="36" t="s">
        <v>270</v>
      </c>
      <c r="C151" s="37"/>
      <c r="D151" s="38" t="s">
        <v>271</v>
      </c>
      <c r="E151" s="39"/>
      <c r="F151" s="39"/>
      <c r="G151" s="39"/>
      <c r="H151" s="39"/>
      <c r="I151" s="39"/>
      <c r="J151" s="39"/>
      <c r="K151" s="39"/>
      <c r="L151" s="14"/>
      <c r="M151" s="14"/>
      <c r="N151" s="18" t="e">
        <f t="shared" si="4"/>
        <v>#DIV/0!</v>
      </c>
      <c r="O151" s="9"/>
      <c r="P151" s="5"/>
    </row>
    <row r="152" spans="1:16" ht="57" hidden="1" customHeight="1" x14ac:dyDescent="0.3">
      <c r="A152" s="5"/>
      <c r="B152" s="36" t="s">
        <v>272</v>
      </c>
      <c r="C152" s="37"/>
      <c r="D152" s="38" t="s">
        <v>269</v>
      </c>
      <c r="E152" s="39"/>
      <c r="F152" s="39"/>
      <c r="G152" s="39"/>
      <c r="H152" s="39"/>
      <c r="I152" s="39"/>
      <c r="J152" s="39"/>
      <c r="K152" s="39"/>
      <c r="L152" s="14"/>
      <c r="M152" s="14"/>
      <c r="N152" s="18" t="e">
        <f t="shared" si="4"/>
        <v>#DIV/0!</v>
      </c>
      <c r="O152" s="9"/>
      <c r="P152" s="5"/>
    </row>
    <row r="153" spans="1:16" ht="68.25" hidden="1" customHeight="1" x14ac:dyDescent="0.3">
      <c r="A153" s="5"/>
      <c r="B153" s="36" t="s">
        <v>273</v>
      </c>
      <c r="C153" s="37"/>
      <c r="D153" s="38" t="s">
        <v>274</v>
      </c>
      <c r="E153" s="39"/>
      <c r="F153" s="39"/>
      <c r="G153" s="39"/>
      <c r="H153" s="39"/>
      <c r="I153" s="39"/>
      <c r="J153" s="39"/>
      <c r="K153" s="39"/>
      <c r="L153" s="14"/>
      <c r="M153" s="14"/>
      <c r="N153" s="18" t="e">
        <f t="shared" si="4"/>
        <v>#DIV/0!</v>
      </c>
      <c r="O153" s="9"/>
      <c r="P153" s="5"/>
    </row>
    <row r="154" spans="1:16" ht="57" hidden="1" customHeight="1" x14ac:dyDescent="0.3">
      <c r="A154" s="5"/>
      <c r="B154" s="36" t="s">
        <v>275</v>
      </c>
      <c r="C154" s="37"/>
      <c r="D154" s="38" t="s">
        <v>276</v>
      </c>
      <c r="E154" s="39"/>
      <c r="F154" s="39"/>
      <c r="G154" s="39"/>
      <c r="H154" s="39"/>
      <c r="I154" s="39"/>
      <c r="J154" s="39"/>
      <c r="K154" s="39"/>
      <c r="L154" s="14"/>
      <c r="M154" s="14"/>
      <c r="N154" s="18" t="e">
        <f t="shared" si="4"/>
        <v>#DIV/0!</v>
      </c>
      <c r="O154" s="9"/>
      <c r="P154" s="5"/>
    </row>
    <row r="155" spans="1:16" ht="57" hidden="1" customHeight="1" x14ac:dyDescent="0.3">
      <c r="A155" s="5"/>
      <c r="B155" s="36" t="s">
        <v>277</v>
      </c>
      <c r="C155" s="37"/>
      <c r="D155" s="38" t="s">
        <v>278</v>
      </c>
      <c r="E155" s="39"/>
      <c r="F155" s="39"/>
      <c r="G155" s="39"/>
      <c r="H155" s="39"/>
      <c r="I155" s="39"/>
      <c r="J155" s="39"/>
      <c r="K155" s="39"/>
      <c r="L155" s="14"/>
      <c r="M155" s="14"/>
      <c r="N155" s="18" t="e">
        <f t="shared" si="4"/>
        <v>#DIV/0!</v>
      </c>
      <c r="O155" s="9"/>
      <c r="P155" s="5"/>
    </row>
    <row r="156" spans="1:16" ht="45.75" customHeight="1" x14ac:dyDescent="0.3">
      <c r="A156" s="5"/>
      <c r="B156" s="36" t="s">
        <v>279</v>
      </c>
      <c r="C156" s="37"/>
      <c r="D156" s="38" t="s">
        <v>280</v>
      </c>
      <c r="E156" s="39"/>
      <c r="F156" s="39"/>
      <c r="G156" s="39"/>
      <c r="H156" s="39"/>
      <c r="I156" s="39"/>
      <c r="J156" s="39"/>
      <c r="K156" s="39"/>
      <c r="L156" s="14">
        <v>3</v>
      </c>
      <c r="M156" s="14">
        <v>0.5</v>
      </c>
      <c r="N156" s="18">
        <f t="shared" si="4"/>
        <v>16.666666666666664</v>
      </c>
      <c r="O156" s="9"/>
      <c r="P156" s="5"/>
    </row>
    <row r="157" spans="1:16" ht="79.5" hidden="1" customHeight="1" x14ac:dyDescent="0.3">
      <c r="A157" s="5"/>
      <c r="B157" s="36" t="s">
        <v>281</v>
      </c>
      <c r="C157" s="37"/>
      <c r="D157" s="38" t="s">
        <v>282</v>
      </c>
      <c r="E157" s="39"/>
      <c r="F157" s="39"/>
      <c r="G157" s="39"/>
      <c r="H157" s="39"/>
      <c r="I157" s="39"/>
      <c r="J157" s="39"/>
      <c r="K157" s="39"/>
      <c r="L157" s="14"/>
      <c r="M157" s="14"/>
      <c r="N157" s="18" t="e">
        <f t="shared" si="4"/>
        <v>#DIV/0!</v>
      </c>
      <c r="O157" s="9"/>
      <c r="P157" s="5"/>
    </row>
    <row r="158" spans="1:16" ht="68.25" hidden="1" customHeight="1" x14ac:dyDescent="0.3">
      <c r="A158" s="5"/>
      <c r="B158" s="36" t="s">
        <v>283</v>
      </c>
      <c r="C158" s="37"/>
      <c r="D158" s="38" t="s">
        <v>284</v>
      </c>
      <c r="E158" s="39"/>
      <c r="F158" s="39"/>
      <c r="G158" s="39"/>
      <c r="H158" s="39"/>
      <c r="I158" s="39"/>
      <c r="J158" s="39"/>
      <c r="K158" s="39"/>
      <c r="L158" s="14"/>
      <c r="M158" s="14"/>
      <c r="N158" s="18" t="e">
        <f t="shared" si="4"/>
        <v>#DIV/0!</v>
      </c>
      <c r="O158" s="9"/>
      <c r="P158" s="5"/>
    </row>
    <row r="159" spans="1:16" ht="34.5" customHeight="1" x14ac:dyDescent="0.3">
      <c r="A159" s="5"/>
      <c r="B159" s="36" t="s">
        <v>285</v>
      </c>
      <c r="C159" s="37"/>
      <c r="D159" s="38" t="s">
        <v>286</v>
      </c>
      <c r="E159" s="39"/>
      <c r="F159" s="39"/>
      <c r="G159" s="39"/>
      <c r="H159" s="39"/>
      <c r="I159" s="39"/>
      <c r="J159" s="39"/>
      <c r="K159" s="39"/>
      <c r="L159" s="14">
        <v>19</v>
      </c>
      <c r="M159" s="14">
        <v>49.4</v>
      </c>
      <c r="N159" s="18">
        <f t="shared" si="4"/>
        <v>260</v>
      </c>
      <c r="O159" s="9"/>
      <c r="P159" s="5"/>
    </row>
    <row r="160" spans="1:16" ht="45.75" hidden="1" customHeight="1" x14ac:dyDescent="0.3">
      <c r="A160" s="5"/>
      <c r="B160" s="36" t="s">
        <v>287</v>
      </c>
      <c r="C160" s="37"/>
      <c r="D160" s="38" t="s">
        <v>288</v>
      </c>
      <c r="E160" s="39"/>
      <c r="F160" s="39"/>
      <c r="G160" s="39"/>
      <c r="H160" s="39"/>
      <c r="I160" s="39"/>
      <c r="J160" s="39"/>
      <c r="K160" s="39"/>
      <c r="L160" s="14"/>
      <c r="M160" s="14"/>
      <c r="N160" s="18" t="e">
        <f t="shared" si="4"/>
        <v>#DIV/0!</v>
      </c>
      <c r="O160" s="9"/>
      <c r="P160" s="5"/>
    </row>
    <row r="161" spans="1:16" ht="79.5" hidden="1" customHeight="1" x14ac:dyDescent="0.3">
      <c r="A161" s="5"/>
      <c r="B161" s="36" t="s">
        <v>289</v>
      </c>
      <c r="C161" s="37"/>
      <c r="D161" s="38" t="s">
        <v>290</v>
      </c>
      <c r="E161" s="39"/>
      <c r="F161" s="39"/>
      <c r="G161" s="39"/>
      <c r="H161" s="39"/>
      <c r="I161" s="39"/>
      <c r="J161" s="39"/>
      <c r="K161" s="39"/>
      <c r="L161" s="14"/>
      <c r="M161" s="14"/>
      <c r="N161" s="18" t="e">
        <f t="shared" si="4"/>
        <v>#DIV/0!</v>
      </c>
      <c r="O161" s="9"/>
      <c r="P161" s="5"/>
    </row>
    <row r="162" spans="1:16" ht="90.75" hidden="1" customHeight="1" x14ac:dyDescent="0.3">
      <c r="A162" s="5"/>
      <c r="B162" s="36" t="s">
        <v>291</v>
      </c>
      <c r="C162" s="37"/>
      <c r="D162" s="38" t="s">
        <v>292</v>
      </c>
      <c r="E162" s="39"/>
      <c r="F162" s="39"/>
      <c r="G162" s="39"/>
      <c r="H162" s="39"/>
      <c r="I162" s="39"/>
      <c r="J162" s="39"/>
      <c r="K162" s="39"/>
      <c r="L162" s="14"/>
      <c r="M162" s="14"/>
      <c r="N162" s="18" t="e">
        <f t="shared" si="4"/>
        <v>#DIV/0!</v>
      </c>
      <c r="O162" s="9"/>
      <c r="P162" s="5"/>
    </row>
    <row r="163" spans="1:16" ht="34.5" customHeight="1" x14ac:dyDescent="0.3">
      <c r="A163" s="5"/>
      <c r="B163" s="36" t="s">
        <v>293</v>
      </c>
      <c r="C163" s="37"/>
      <c r="D163" s="38" t="s">
        <v>294</v>
      </c>
      <c r="E163" s="39"/>
      <c r="F163" s="39"/>
      <c r="G163" s="39"/>
      <c r="H163" s="39"/>
      <c r="I163" s="39"/>
      <c r="J163" s="39"/>
      <c r="K163" s="39"/>
      <c r="L163" s="14">
        <v>31</v>
      </c>
      <c r="M163" s="14">
        <v>172.535</v>
      </c>
      <c r="N163" s="18">
        <f t="shared" si="4"/>
        <v>556.5645161290322</v>
      </c>
      <c r="O163" s="9"/>
      <c r="P163" s="5"/>
    </row>
    <row r="164" spans="1:16" ht="45.75" hidden="1" customHeight="1" x14ac:dyDescent="0.3">
      <c r="A164" s="5"/>
      <c r="B164" s="36" t="s">
        <v>295</v>
      </c>
      <c r="C164" s="37"/>
      <c r="D164" s="38" t="s">
        <v>296</v>
      </c>
      <c r="E164" s="39"/>
      <c r="F164" s="39"/>
      <c r="G164" s="39"/>
      <c r="H164" s="39"/>
      <c r="I164" s="39"/>
      <c r="J164" s="39"/>
      <c r="K164" s="39"/>
      <c r="L164" s="14"/>
      <c r="M164" s="14"/>
      <c r="N164" s="18" t="e">
        <f t="shared" si="4"/>
        <v>#DIV/0!</v>
      </c>
      <c r="O164" s="9"/>
      <c r="P164" s="5"/>
    </row>
    <row r="165" spans="1:16" ht="102" hidden="1" customHeight="1" x14ac:dyDescent="0.3">
      <c r="A165" s="5"/>
      <c r="B165" s="36" t="s">
        <v>297</v>
      </c>
      <c r="C165" s="37"/>
      <c r="D165" s="38" t="s">
        <v>298</v>
      </c>
      <c r="E165" s="39"/>
      <c r="F165" s="39"/>
      <c r="G165" s="39"/>
      <c r="H165" s="39"/>
      <c r="I165" s="39"/>
      <c r="J165" s="39"/>
      <c r="K165" s="39"/>
      <c r="L165" s="14"/>
      <c r="M165" s="14"/>
      <c r="N165" s="18" t="e">
        <f t="shared" si="4"/>
        <v>#DIV/0!</v>
      </c>
      <c r="O165" s="9"/>
      <c r="P165" s="5"/>
    </row>
    <row r="166" spans="1:16" ht="57" hidden="1" customHeight="1" x14ac:dyDescent="0.3">
      <c r="A166" s="5"/>
      <c r="B166" s="36" t="s">
        <v>299</v>
      </c>
      <c r="C166" s="37"/>
      <c r="D166" s="38" t="s">
        <v>300</v>
      </c>
      <c r="E166" s="39"/>
      <c r="F166" s="39"/>
      <c r="G166" s="39"/>
      <c r="H166" s="39"/>
      <c r="I166" s="39"/>
      <c r="J166" s="39"/>
      <c r="K166" s="39"/>
      <c r="L166" s="14"/>
      <c r="M166" s="14"/>
      <c r="N166" s="18" t="e">
        <f t="shared" si="4"/>
        <v>#DIV/0!</v>
      </c>
      <c r="O166" s="9"/>
      <c r="P166" s="5"/>
    </row>
    <row r="167" spans="1:16" ht="68.25" hidden="1" customHeight="1" x14ac:dyDescent="0.3">
      <c r="A167" s="5"/>
      <c r="B167" s="36" t="s">
        <v>301</v>
      </c>
      <c r="C167" s="37"/>
      <c r="D167" s="38" t="s">
        <v>302</v>
      </c>
      <c r="E167" s="39"/>
      <c r="F167" s="39"/>
      <c r="G167" s="39"/>
      <c r="H167" s="39"/>
      <c r="I167" s="39"/>
      <c r="J167" s="39"/>
      <c r="K167" s="39"/>
      <c r="L167" s="14"/>
      <c r="M167" s="14"/>
      <c r="N167" s="18" t="e">
        <f t="shared" si="4"/>
        <v>#DIV/0!</v>
      </c>
      <c r="O167" s="9"/>
      <c r="P167" s="5"/>
    </row>
    <row r="168" spans="1:16" ht="45.75" hidden="1" customHeight="1" x14ac:dyDescent="0.3">
      <c r="A168" s="5"/>
      <c r="B168" s="36" t="s">
        <v>303</v>
      </c>
      <c r="C168" s="37"/>
      <c r="D168" s="38" t="s">
        <v>296</v>
      </c>
      <c r="E168" s="39"/>
      <c r="F168" s="39"/>
      <c r="G168" s="39"/>
      <c r="H168" s="39"/>
      <c r="I168" s="39"/>
      <c r="J168" s="39"/>
      <c r="K168" s="39"/>
      <c r="L168" s="14"/>
      <c r="M168" s="14"/>
      <c r="N168" s="18" t="e">
        <f t="shared" si="4"/>
        <v>#DIV/0!</v>
      </c>
      <c r="O168" s="9"/>
      <c r="P168" s="5"/>
    </row>
    <row r="169" spans="1:16" ht="45.75" hidden="1" customHeight="1" x14ac:dyDescent="0.3">
      <c r="A169" s="5"/>
      <c r="B169" s="36" t="s">
        <v>304</v>
      </c>
      <c r="C169" s="37"/>
      <c r="D169" s="38" t="s">
        <v>296</v>
      </c>
      <c r="E169" s="39"/>
      <c r="F169" s="39"/>
      <c r="G169" s="39"/>
      <c r="H169" s="39"/>
      <c r="I169" s="39"/>
      <c r="J169" s="39"/>
      <c r="K169" s="39"/>
      <c r="L169" s="14"/>
      <c r="M169" s="14"/>
      <c r="N169" s="18" t="e">
        <f t="shared" si="4"/>
        <v>#DIV/0!</v>
      </c>
      <c r="O169" s="9"/>
      <c r="P169" s="5"/>
    </row>
    <row r="170" spans="1:16" ht="45.75" hidden="1" customHeight="1" x14ac:dyDescent="0.3">
      <c r="A170" s="5"/>
      <c r="B170" s="36" t="s">
        <v>305</v>
      </c>
      <c r="C170" s="37"/>
      <c r="D170" s="38" t="s">
        <v>306</v>
      </c>
      <c r="E170" s="39"/>
      <c r="F170" s="39"/>
      <c r="G170" s="39"/>
      <c r="H170" s="39"/>
      <c r="I170" s="39"/>
      <c r="J170" s="39"/>
      <c r="K170" s="39"/>
      <c r="L170" s="14"/>
      <c r="M170" s="14"/>
      <c r="N170" s="18" t="e">
        <f t="shared" si="4"/>
        <v>#DIV/0!</v>
      </c>
      <c r="O170" s="9"/>
      <c r="P170" s="5"/>
    </row>
    <row r="171" spans="1:16" ht="45.75" customHeight="1" x14ac:dyDescent="0.3">
      <c r="A171" s="5"/>
      <c r="B171" s="36" t="s">
        <v>307</v>
      </c>
      <c r="C171" s="37"/>
      <c r="D171" s="38" t="s">
        <v>308</v>
      </c>
      <c r="E171" s="39"/>
      <c r="F171" s="39"/>
      <c r="G171" s="39"/>
      <c r="H171" s="39"/>
      <c r="I171" s="39"/>
      <c r="J171" s="39"/>
      <c r="K171" s="39"/>
      <c r="L171" s="14">
        <v>174</v>
      </c>
      <c r="M171" s="14">
        <v>939.00843999999995</v>
      </c>
      <c r="N171" s="18">
        <f t="shared" si="4"/>
        <v>539.66002298850572</v>
      </c>
      <c r="O171" s="9"/>
      <c r="P171" s="5"/>
    </row>
    <row r="172" spans="1:16" ht="68.25" hidden="1" customHeight="1" x14ac:dyDescent="0.3">
      <c r="A172" s="5"/>
      <c r="B172" s="36" t="s">
        <v>309</v>
      </c>
      <c r="C172" s="37"/>
      <c r="D172" s="38" t="s">
        <v>310</v>
      </c>
      <c r="E172" s="39"/>
      <c r="F172" s="39"/>
      <c r="G172" s="39"/>
      <c r="H172" s="39"/>
      <c r="I172" s="39"/>
      <c r="J172" s="39"/>
      <c r="K172" s="39"/>
      <c r="L172" s="14"/>
      <c r="M172" s="14"/>
      <c r="N172" s="18" t="e">
        <f>M172/L172*100</f>
        <v>#DIV/0!</v>
      </c>
      <c r="O172" s="9"/>
      <c r="P172" s="5"/>
    </row>
    <row r="173" spans="1:16" ht="68.25" hidden="1" customHeight="1" x14ac:dyDescent="0.3">
      <c r="A173" s="5"/>
      <c r="B173" s="36" t="s">
        <v>311</v>
      </c>
      <c r="C173" s="37"/>
      <c r="D173" s="38" t="s">
        <v>312</v>
      </c>
      <c r="E173" s="39"/>
      <c r="F173" s="39"/>
      <c r="G173" s="39"/>
      <c r="H173" s="39"/>
      <c r="I173" s="39"/>
      <c r="J173" s="39"/>
      <c r="K173" s="39"/>
      <c r="L173" s="14"/>
      <c r="M173" s="14"/>
      <c r="N173" s="18" t="e">
        <f>M173/L173*100</f>
        <v>#DIV/0!</v>
      </c>
      <c r="O173" s="9"/>
      <c r="P173" s="5"/>
    </row>
    <row r="174" spans="1:16" ht="57" hidden="1" customHeight="1" x14ac:dyDescent="0.3">
      <c r="A174" s="5"/>
      <c r="B174" s="36" t="s">
        <v>313</v>
      </c>
      <c r="C174" s="37"/>
      <c r="D174" s="38" t="s">
        <v>314</v>
      </c>
      <c r="E174" s="39"/>
      <c r="F174" s="39"/>
      <c r="G174" s="39"/>
      <c r="H174" s="39"/>
      <c r="I174" s="39"/>
      <c r="J174" s="39"/>
      <c r="K174" s="39"/>
      <c r="L174" s="14"/>
      <c r="M174" s="14"/>
      <c r="N174" s="18"/>
      <c r="O174" s="9"/>
      <c r="P174" s="5"/>
    </row>
    <row r="175" spans="1:16" ht="147" hidden="1" customHeight="1" x14ac:dyDescent="0.3">
      <c r="A175" s="5"/>
      <c r="B175" s="36" t="s">
        <v>315</v>
      </c>
      <c r="C175" s="37"/>
      <c r="D175" s="38" t="s">
        <v>316</v>
      </c>
      <c r="E175" s="39"/>
      <c r="F175" s="39"/>
      <c r="G175" s="39"/>
      <c r="H175" s="39"/>
      <c r="I175" s="39"/>
      <c r="J175" s="39"/>
      <c r="K175" s="39"/>
      <c r="L175" s="14"/>
      <c r="M175" s="14"/>
      <c r="N175" s="18"/>
      <c r="O175" s="9"/>
      <c r="P175" s="5"/>
    </row>
    <row r="176" spans="1:16" ht="57" hidden="1" customHeight="1" x14ac:dyDescent="0.3">
      <c r="A176" s="5"/>
      <c r="B176" s="36" t="s">
        <v>317</v>
      </c>
      <c r="C176" s="37"/>
      <c r="D176" s="38" t="s">
        <v>318</v>
      </c>
      <c r="E176" s="39"/>
      <c r="F176" s="39"/>
      <c r="G176" s="39"/>
      <c r="H176" s="39"/>
      <c r="I176" s="39"/>
      <c r="J176" s="39"/>
      <c r="K176" s="39"/>
      <c r="L176" s="14"/>
      <c r="M176" s="14"/>
      <c r="N176" s="18"/>
      <c r="O176" s="9"/>
      <c r="P176" s="5"/>
    </row>
    <row r="177" spans="1:19" ht="34.5" hidden="1" customHeight="1" x14ac:dyDescent="0.3">
      <c r="A177" s="5"/>
      <c r="B177" s="46" t="s">
        <v>319</v>
      </c>
      <c r="C177" s="47"/>
      <c r="D177" s="48" t="s">
        <v>320</v>
      </c>
      <c r="E177" s="49"/>
      <c r="F177" s="49"/>
      <c r="G177" s="49"/>
      <c r="H177" s="49"/>
      <c r="I177" s="49"/>
      <c r="J177" s="49"/>
      <c r="K177" s="49"/>
      <c r="L177" s="14"/>
      <c r="M177" s="14"/>
      <c r="N177" s="18" t="e">
        <f>M177/L177*100</f>
        <v>#DIV/0!</v>
      </c>
      <c r="O177" s="8"/>
      <c r="P177" s="5"/>
    </row>
    <row r="178" spans="1:19" ht="23.25" customHeight="1" x14ac:dyDescent="0.3">
      <c r="A178" s="5"/>
      <c r="B178" s="36" t="s">
        <v>321</v>
      </c>
      <c r="C178" s="37"/>
      <c r="D178" s="38" t="s">
        <v>322</v>
      </c>
      <c r="E178" s="39"/>
      <c r="F178" s="39"/>
      <c r="G178" s="39"/>
      <c r="H178" s="39"/>
      <c r="I178" s="39"/>
      <c r="J178" s="39"/>
      <c r="K178" s="39"/>
      <c r="L178" s="14">
        <v>0</v>
      </c>
      <c r="M178" s="14">
        <v>0</v>
      </c>
      <c r="N178" s="18"/>
      <c r="O178" s="9"/>
      <c r="P178" s="5"/>
      <c r="S178" s="1"/>
    </row>
    <row r="179" spans="1:19" ht="68.25" hidden="1" customHeight="1" x14ac:dyDescent="0.3">
      <c r="A179" s="5"/>
      <c r="B179" s="46" t="s">
        <v>323</v>
      </c>
      <c r="C179" s="47"/>
      <c r="D179" s="48" t="s">
        <v>324</v>
      </c>
      <c r="E179" s="49"/>
      <c r="F179" s="49"/>
      <c r="G179" s="49"/>
      <c r="H179" s="49"/>
      <c r="I179" s="49"/>
      <c r="J179" s="49"/>
      <c r="K179" s="49"/>
      <c r="L179" s="14"/>
      <c r="M179" s="14"/>
      <c r="N179" s="18"/>
      <c r="O179" s="8"/>
      <c r="P179" s="5"/>
    </row>
    <row r="180" spans="1:19" ht="45.75" hidden="1" customHeight="1" x14ac:dyDescent="0.3">
      <c r="A180" s="5"/>
      <c r="B180" s="36" t="s">
        <v>325</v>
      </c>
      <c r="C180" s="37"/>
      <c r="D180" s="38" t="s">
        <v>326</v>
      </c>
      <c r="E180" s="39"/>
      <c r="F180" s="39"/>
      <c r="G180" s="39"/>
      <c r="H180" s="39"/>
      <c r="I180" s="39"/>
      <c r="J180" s="39"/>
      <c r="K180" s="39"/>
      <c r="L180" s="14"/>
      <c r="M180" s="14"/>
      <c r="N180" s="18"/>
      <c r="O180" s="9"/>
      <c r="P180" s="5"/>
    </row>
    <row r="181" spans="1:19" ht="45.75" customHeight="1" x14ac:dyDescent="0.3">
      <c r="A181" s="5"/>
      <c r="B181" s="36" t="s">
        <v>327</v>
      </c>
      <c r="C181" s="37"/>
      <c r="D181" s="38" t="s">
        <v>328</v>
      </c>
      <c r="E181" s="39"/>
      <c r="F181" s="39"/>
      <c r="G181" s="39"/>
      <c r="H181" s="39"/>
      <c r="I181" s="39"/>
      <c r="J181" s="39"/>
      <c r="K181" s="39"/>
      <c r="L181" s="14">
        <v>0</v>
      </c>
      <c r="M181" s="14">
        <v>20</v>
      </c>
      <c r="N181" s="18"/>
      <c r="O181" s="9"/>
      <c r="P181" s="5"/>
    </row>
    <row r="182" spans="1:19" ht="15" hidden="1" customHeight="1" x14ac:dyDescent="0.3">
      <c r="A182" s="5"/>
      <c r="B182" s="46" t="s">
        <v>329</v>
      </c>
      <c r="C182" s="47"/>
      <c r="D182" s="48" t="s">
        <v>330</v>
      </c>
      <c r="E182" s="49"/>
      <c r="F182" s="49"/>
      <c r="G182" s="49"/>
      <c r="H182" s="49"/>
      <c r="I182" s="49"/>
      <c r="J182" s="49"/>
      <c r="K182" s="49"/>
      <c r="L182" s="14"/>
      <c r="M182" s="14"/>
      <c r="N182" s="18" t="e">
        <f t="shared" ref="N182:N187" si="5">M182/L182*100</f>
        <v>#DIV/0!</v>
      </c>
      <c r="O182" s="8"/>
      <c r="P182" s="5"/>
    </row>
    <row r="183" spans="1:19" ht="45.75" hidden="1" customHeight="1" x14ac:dyDescent="0.3">
      <c r="A183" s="5"/>
      <c r="B183" s="36" t="s">
        <v>331</v>
      </c>
      <c r="C183" s="37"/>
      <c r="D183" s="38" t="s">
        <v>332</v>
      </c>
      <c r="E183" s="39"/>
      <c r="F183" s="39"/>
      <c r="G183" s="39"/>
      <c r="H183" s="39"/>
      <c r="I183" s="39"/>
      <c r="J183" s="39"/>
      <c r="K183" s="39"/>
      <c r="L183" s="14"/>
      <c r="M183" s="14"/>
      <c r="N183" s="18" t="e">
        <f t="shared" si="5"/>
        <v>#DIV/0!</v>
      </c>
      <c r="O183" s="9"/>
      <c r="P183" s="5"/>
    </row>
    <row r="184" spans="1:19" ht="34.5" customHeight="1" x14ac:dyDescent="0.3">
      <c r="A184" s="5"/>
      <c r="B184" s="36" t="s">
        <v>333</v>
      </c>
      <c r="C184" s="37"/>
      <c r="D184" s="38" t="s">
        <v>334</v>
      </c>
      <c r="E184" s="39"/>
      <c r="F184" s="39"/>
      <c r="G184" s="39"/>
      <c r="H184" s="39"/>
      <c r="I184" s="39"/>
      <c r="J184" s="39"/>
      <c r="K184" s="39"/>
      <c r="L184" s="14">
        <v>545</v>
      </c>
      <c r="M184" s="14">
        <v>114.51692</v>
      </c>
      <c r="N184" s="18">
        <f t="shared" si="5"/>
        <v>21.012278899082567</v>
      </c>
      <c r="O184" s="9"/>
      <c r="P184" s="5"/>
    </row>
    <row r="185" spans="1:19" ht="79.5" hidden="1" customHeight="1" x14ac:dyDescent="0.3">
      <c r="A185" s="5"/>
      <c r="B185" s="36" t="s">
        <v>335</v>
      </c>
      <c r="C185" s="37"/>
      <c r="D185" s="38" t="s">
        <v>336</v>
      </c>
      <c r="E185" s="39"/>
      <c r="F185" s="39"/>
      <c r="G185" s="39"/>
      <c r="H185" s="39"/>
      <c r="I185" s="39"/>
      <c r="J185" s="39"/>
      <c r="K185" s="39"/>
      <c r="L185" s="14"/>
      <c r="M185" s="14"/>
      <c r="N185" s="18" t="e">
        <f t="shared" si="5"/>
        <v>#DIV/0!</v>
      </c>
      <c r="O185" s="9"/>
      <c r="P185" s="5"/>
    </row>
    <row r="186" spans="1:19" ht="45.75" hidden="1" customHeight="1" x14ac:dyDescent="0.3">
      <c r="A186" s="5"/>
      <c r="B186" s="36" t="s">
        <v>337</v>
      </c>
      <c r="C186" s="37"/>
      <c r="D186" s="38" t="s">
        <v>338</v>
      </c>
      <c r="E186" s="39"/>
      <c r="F186" s="39"/>
      <c r="G186" s="39"/>
      <c r="H186" s="39"/>
      <c r="I186" s="39"/>
      <c r="J186" s="39"/>
      <c r="K186" s="39"/>
      <c r="L186" s="14"/>
      <c r="M186" s="14"/>
      <c r="N186" s="18" t="e">
        <f t="shared" si="5"/>
        <v>#DIV/0!</v>
      </c>
      <c r="O186" s="9"/>
      <c r="P186" s="31"/>
    </row>
    <row r="187" spans="1:19" ht="45.75" customHeight="1" x14ac:dyDescent="0.3">
      <c r="A187" s="5"/>
      <c r="B187" s="36" t="s">
        <v>337</v>
      </c>
      <c r="C187" s="37"/>
      <c r="D187" s="38" t="s">
        <v>338</v>
      </c>
      <c r="E187" s="39"/>
      <c r="F187" s="39"/>
      <c r="G187" s="39"/>
      <c r="H187" s="39"/>
      <c r="I187" s="39"/>
      <c r="J187" s="39"/>
      <c r="K187" s="50"/>
      <c r="L187" s="14">
        <v>37</v>
      </c>
      <c r="M187" s="14">
        <v>17.137239999999998</v>
      </c>
      <c r="N187" s="18">
        <f t="shared" si="5"/>
        <v>46.316864864864861</v>
      </c>
      <c r="O187" s="9"/>
      <c r="P187" s="31"/>
    </row>
    <row r="188" spans="1:19" ht="15" customHeight="1" x14ac:dyDescent="0.3">
      <c r="A188" s="5"/>
      <c r="B188" s="46" t="s">
        <v>339</v>
      </c>
      <c r="C188" s="47"/>
      <c r="D188" s="48" t="s">
        <v>340</v>
      </c>
      <c r="E188" s="49"/>
      <c r="F188" s="49"/>
      <c r="G188" s="49"/>
      <c r="H188" s="49"/>
      <c r="I188" s="49"/>
      <c r="J188" s="49"/>
      <c r="K188" s="49"/>
      <c r="L188" s="13">
        <f>L190</f>
        <v>0</v>
      </c>
      <c r="M188" s="13">
        <f>M190</f>
        <v>78.733080000000001</v>
      </c>
      <c r="N188" s="18"/>
      <c r="O188" s="8"/>
      <c r="P188" s="5"/>
    </row>
    <row r="189" spans="1:19" ht="15" hidden="1" customHeight="1" x14ac:dyDescent="0.3">
      <c r="A189" s="5"/>
      <c r="B189" s="46" t="s">
        <v>341</v>
      </c>
      <c r="C189" s="47"/>
      <c r="D189" s="48" t="s">
        <v>342</v>
      </c>
      <c r="E189" s="49"/>
      <c r="F189" s="49"/>
      <c r="G189" s="49"/>
      <c r="H189" s="49"/>
      <c r="I189" s="49"/>
      <c r="J189" s="49"/>
      <c r="K189" s="49"/>
      <c r="L189" s="14"/>
      <c r="M189" s="14"/>
      <c r="N189" s="18"/>
      <c r="O189" s="8"/>
      <c r="P189" s="5"/>
    </row>
    <row r="190" spans="1:19" ht="24" customHeight="1" x14ac:dyDescent="0.3">
      <c r="A190" s="5"/>
      <c r="B190" s="36" t="s">
        <v>343</v>
      </c>
      <c r="C190" s="37"/>
      <c r="D190" s="38" t="s">
        <v>344</v>
      </c>
      <c r="E190" s="39"/>
      <c r="F190" s="39"/>
      <c r="G190" s="39"/>
      <c r="H190" s="39"/>
      <c r="I190" s="39"/>
      <c r="J190" s="39"/>
      <c r="K190" s="39"/>
      <c r="L190" s="14">
        <v>0</v>
      </c>
      <c r="M190" s="14">
        <v>78.733080000000001</v>
      </c>
      <c r="N190" s="18"/>
      <c r="O190" s="9"/>
      <c r="P190" s="5"/>
    </row>
    <row r="191" spans="1:19" ht="15" customHeight="1" x14ac:dyDescent="0.3">
      <c r="A191" s="5"/>
      <c r="B191" s="46" t="s">
        <v>345</v>
      </c>
      <c r="C191" s="47"/>
      <c r="D191" s="48" t="s">
        <v>346</v>
      </c>
      <c r="E191" s="49"/>
      <c r="F191" s="49"/>
      <c r="G191" s="49"/>
      <c r="H191" s="49"/>
      <c r="I191" s="49"/>
      <c r="J191" s="49"/>
      <c r="K191" s="49"/>
      <c r="L191" s="13">
        <f>L192</f>
        <v>2265403.0151800001</v>
      </c>
      <c r="M191" s="13">
        <f>M192</f>
        <v>2147201.9</v>
      </c>
      <c r="N191" s="17">
        <f t="shared" ref="N191:N212" si="6">M191/L191*100</f>
        <v>94.782336105851414</v>
      </c>
      <c r="O191" s="8"/>
      <c r="P191" s="5"/>
    </row>
    <row r="192" spans="1:19" ht="23.25" customHeight="1" x14ac:dyDescent="0.3">
      <c r="A192" s="5"/>
      <c r="B192" s="46" t="s">
        <v>347</v>
      </c>
      <c r="C192" s="47"/>
      <c r="D192" s="48" t="s">
        <v>348</v>
      </c>
      <c r="E192" s="49"/>
      <c r="F192" s="49"/>
      <c r="G192" s="49"/>
      <c r="H192" s="49"/>
      <c r="I192" s="49"/>
      <c r="J192" s="49"/>
      <c r="K192" s="49"/>
      <c r="L192" s="13">
        <f>L193+L196+L205+L214+L217+L219</f>
        <v>2265403.0151800001</v>
      </c>
      <c r="M192" s="13">
        <v>2147201.9</v>
      </c>
      <c r="N192" s="17">
        <f t="shared" si="6"/>
        <v>94.782336105851414</v>
      </c>
      <c r="O192" s="8"/>
      <c r="P192" s="5"/>
    </row>
    <row r="193" spans="1:16" ht="15" customHeight="1" x14ac:dyDescent="0.3">
      <c r="A193" s="5"/>
      <c r="B193" s="46" t="s">
        <v>349</v>
      </c>
      <c r="C193" s="47"/>
      <c r="D193" s="48" t="s">
        <v>350</v>
      </c>
      <c r="E193" s="49"/>
      <c r="F193" s="49"/>
      <c r="G193" s="49"/>
      <c r="H193" s="49"/>
      <c r="I193" s="49"/>
      <c r="J193" s="49"/>
      <c r="K193" s="49"/>
      <c r="L193" s="13">
        <f>SUM(L194:L195)</f>
        <v>323949.65166000003</v>
      </c>
      <c r="M193" s="13">
        <f>SUM(M194:M195)</f>
        <v>303855.28198999999</v>
      </c>
      <c r="N193" s="18">
        <f t="shared" si="6"/>
        <v>93.797070141291584</v>
      </c>
      <c r="O193" s="8"/>
      <c r="P193" s="5"/>
    </row>
    <row r="194" spans="1:16" ht="23.25" customHeight="1" x14ac:dyDescent="0.3">
      <c r="A194" s="5"/>
      <c r="B194" s="36" t="s">
        <v>351</v>
      </c>
      <c r="C194" s="37"/>
      <c r="D194" s="38" t="s">
        <v>352</v>
      </c>
      <c r="E194" s="39"/>
      <c r="F194" s="39"/>
      <c r="G194" s="39"/>
      <c r="H194" s="39"/>
      <c r="I194" s="39"/>
      <c r="J194" s="39"/>
      <c r="K194" s="39"/>
      <c r="L194" s="14">
        <v>296884.33100000001</v>
      </c>
      <c r="M194" s="14">
        <v>285845.10836000001</v>
      </c>
      <c r="N194" s="18">
        <f t="shared" si="6"/>
        <v>96.281641876209363</v>
      </c>
      <c r="O194" s="9"/>
      <c r="P194" s="5"/>
    </row>
    <row r="195" spans="1:16" ht="23.25" customHeight="1" x14ac:dyDescent="0.3">
      <c r="A195" s="5"/>
      <c r="B195" s="36" t="s">
        <v>353</v>
      </c>
      <c r="C195" s="37"/>
      <c r="D195" s="38" t="s">
        <v>354</v>
      </c>
      <c r="E195" s="39"/>
      <c r="F195" s="39"/>
      <c r="G195" s="39"/>
      <c r="H195" s="39"/>
      <c r="I195" s="39"/>
      <c r="J195" s="39"/>
      <c r="K195" s="39"/>
      <c r="L195" s="14">
        <v>27065.320660000001</v>
      </c>
      <c r="M195" s="14">
        <v>18010.173630000001</v>
      </c>
      <c r="N195" s="18">
        <f t="shared" si="6"/>
        <v>66.543359512519444</v>
      </c>
      <c r="O195" s="9"/>
      <c r="P195" s="5"/>
    </row>
    <row r="196" spans="1:16" ht="23.25" customHeight="1" x14ac:dyDescent="0.3">
      <c r="A196" s="5"/>
      <c r="B196" s="46" t="s">
        <v>355</v>
      </c>
      <c r="C196" s="47"/>
      <c r="D196" s="48" t="s">
        <v>356</v>
      </c>
      <c r="E196" s="49"/>
      <c r="F196" s="49"/>
      <c r="G196" s="49"/>
      <c r="H196" s="49"/>
      <c r="I196" s="49"/>
      <c r="J196" s="49"/>
      <c r="K196" s="49"/>
      <c r="L196" s="13">
        <f>SUM(L197:L203)</f>
        <v>195175.28476000001</v>
      </c>
      <c r="M196" s="13">
        <f>SUM(M197:M203)</f>
        <v>190036.98024999999</v>
      </c>
      <c r="N196" s="17">
        <f t="shared" si="6"/>
        <v>97.367338535553614</v>
      </c>
      <c r="O196" s="8"/>
      <c r="P196" s="5"/>
    </row>
    <row r="197" spans="1:16" ht="45.75" customHeight="1" x14ac:dyDescent="0.3">
      <c r="A197" s="5"/>
      <c r="B197" s="58" t="s">
        <v>405</v>
      </c>
      <c r="C197" s="59"/>
      <c r="D197" s="38" t="s">
        <v>358</v>
      </c>
      <c r="E197" s="39"/>
      <c r="F197" s="39"/>
      <c r="G197" s="39"/>
      <c r="H197" s="39"/>
      <c r="I197" s="39"/>
      <c r="J197" s="39"/>
      <c r="K197" s="39"/>
      <c r="L197" s="14">
        <v>82250.554239999998</v>
      </c>
      <c r="M197" s="14">
        <v>77112.249729999996</v>
      </c>
      <c r="N197" s="18">
        <f t="shared" si="6"/>
        <v>93.752863360644511</v>
      </c>
      <c r="O197" s="9"/>
      <c r="P197" s="5"/>
    </row>
    <row r="198" spans="1:16" ht="45.75" hidden="1" customHeight="1" x14ac:dyDescent="0.3">
      <c r="A198" s="5"/>
      <c r="B198" s="58" t="s">
        <v>357</v>
      </c>
      <c r="C198" s="59"/>
      <c r="D198" s="60"/>
      <c r="E198" s="61"/>
      <c r="F198" s="61"/>
      <c r="G198" s="61"/>
      <c r="H198" s="61"/>
      <c r="I198" s="61"/>
      <c r="J198" s="61"/>
      <c r="K198" s="62"/>
      <c r="L198" s="14"/>
      <c r="M198" s="14"/>
      <c r="N198" s="18"/>
      <c r="O198" s="9"/>
      <c r="P198" s="5"/>
    </row>
    <row r="199" spans="1:16" ht="34.5" customHeight="1" x14ac:dyDescent="0.3">
      <c r="A199" s="5"/>
      <c r="B199" s="36" t="s">
        <v>359</v>
      </c>
      <c r="C199" s="37"/>
      <c r="D199" s="38" t="s">
        <v>360</v>
      </c>
      <c r="E199" s="39"/>
      <c r="F199" s="39"/>
      <c r="G199" s="39"/>
      <c r="H199" s="39"/>
      <c r="I199" s="39"/>
      <c r="J199" s="39"/>
      <c r="K199" s="39"/>
      <c r="L199" s="14">
        <v>950</v>
      </c>
      <c r="M199" s="14">
        <v>950</v>
      </c>
      <c r="N199" s="18">
        <f t="shared" si="6"/>
        <v>100</v>
      </c>
      <c r="O199" s="9"/>
      <c r="P199" s="5"/>
    </row>
    <row r="200" spans="1:16" ht="23.25" customHeight="1" x14ac:dyDescent="0.3">
      <c r="A200" s="5"/>
      <c r="B200" s="36" t="s">
        <v>361</v>
      </c>
      <c r="C200" s="37"/>
      <c r="D200" s="38" t="s">
        <v>362</v>
      </c>
      <c r="E200" s="39"/>
      <c r="F200" s="39"/>
      <c r="G200" s="39"/>
      <c r="H200" s="39"/>
      <c r="I200" s="39"/>
      <c r="J200" s="39"/>
      <c r="K200" s="39"/>
      <c r="L200" s="14">
        <v>11632.310649999999</v>
      </c>
      <c r="M200" s="14">
        <v>11632.310649999999</v>
      </c>
      <c r="N200" s="18">
        <f t="shared" si="6"/>
        <v>100</v>
      </c>
      <c r="O200" s="9"/>
      <c r="P200" s="5"/>
    </row>
    <row r="201" spans="1:16" ht="23.25" customHeight="1" x14ac:dyDescent="0.3">
      <c r="A201" s="5"/>
      <c r="B201" s="36" t="s">
        <v>363</v>
      </c>
      <c r="C201" s="37"/>
      <c r="D201" s="38" t="s">
        <v>364</v>
      </c>
      <c r="E201" s="39"/>
      <c r="F201" s="39"/>
      <c r="G201" s="39"/>
      <c r="H201" s="39"/>
      <c r="I201" s="39"/>
      <c r="J201" s="39"/>
      <c r="K201" s="39"/>
      <c r="L201" s="14">
        <v>34825</v>
      </c>
      <c r="M201" s="14">
        <v>34825</v>
      </c>
      <c r="N201" s="18">
        <f t="shared" si="6"/>
        <v>100</v>
      </c>
      <c r="O201" s="9"/>
      <c r="P201" s="5"/>
    </row>
    <row r="202" spans="1:16" ht="23.25" customHeight="1" x14ac:dyDescent="0.3">
      <c r="A202" s="5"/>
      <c r="B202" s="36" t="s">
        <v>365</v>
      </c>
      <c r="C202" s="37"/>
      <c r="D202" s="38" t="s">
        <v>366</v>
      </c>
      <c r="E202" s="39"/>
      <c r="F202" s="39"/>
      <c r="G202" s="39"/>
      <c r="H202" s="39"/>
      <c r="I202" s="39"/>
      <c r="J202" s="39"/>
      <c r="K202" s="39"/>
      <c r="L202" s="14">
        <v>60237.419869999998</v>
      </c>
      <c r="M202" s="14">
        <v>60237.419869999998</v>
      </c>
      <c r="N202" s="18">
        <f t="shared" si="6"/>
        <v>100</v>
      </c>
      <c r="O202" s="9"/>
      <c r="P202" s="5"/>
    </row>
    <row r="203" spans="1:16" ht="46.5" customHeight="1" x14ac:dyDescent="0.3">
      <c r="A203" s="5"/>
      <c r="B203" s="36" t="s">
        <v>404</v>
      </c>
      <c r="C203" s="37"/>
      <c r="D203" s="38" t="s">
        <v>412</v>
      </c>
      <c r="E203" s="39"/>
      <c r="F203" s="39"/>
      <c r="G203" s="39"/>
      <c r="H203" s="39"/>
      <c r="I203" s="39"/>
      <c r="J203" s="39"/>
      <c r="K203" s="50"/>
      <c r="L203" s="14">
        <v>5280</v>
      </c>
      <c r="M203" s="14">
        <v>5280</v>
      </c>
      <c r="N203" s="18">
        <f t="shared" si="6"/>
        <v>100</v>
      </c>
      <c r="O203" s="9"/>
      <c r="P203" s="5"/>
    </row>
    <row r="204" spans="1:16" ht="25.5" hidden="1" customHeight="1" x14ac:dyDescent="0.3">
      <c r="A204" s="5"/>
      <c r="B204" s="36" t="s">
        <v>385</v>
      </c>
      <c r="C204" s="37"/>
      <c r="D204" s="38" t="s">
        <v>386</v>
      </c>
      <c r="E204" s="39"/>
      <c r="F204" s="39"/>
      <c r="G204" s="39"/>
      <c r="H204" s="39"/>
      <c r="I204" s="39"/>
      <c r="J204" s="39"/>
      <c r="K204" s="39"/>
      <c r="L204" s="14"/>
      <c r="M204" s="14"/>
      <c r="N204" s="18" t="e">
        <f t="shared" si="6"/>
        <v>#DIV/0!</v>
      </c>
      <c r="O204" s="9"/>
      <c r="P204" s="5"/>
    </row>
    <row r="205" spans="1:16" ht="15" customHeight="1" x14ac:dyDescent="0.3">
      <c r="A205" s="5"/>
      <c r="B205" s="46" t="s">
        <v>367</v>
      </c>
      <c r="C205" s="47"/>
      <c r="D205" s="48" t="s">
        <v>368</v>
      </c>
      <c r="E205" s="49"/>
      <c r="F205" s="49"/>
      <c r="G205" s="49"/>
      <c r="H205" s="49"/>
      <c r="I205" s="49"/>
      <c r="J205" s="49"/>
      <c r="K205" s="49"/>
      <c r="L205" s="13">
        <f>SUM(L207:L213)</f>
        <v>1695922.15653</v>
      </c>
      <c r="M205" s="13">
        <f>SUM(M207:M213)</f>
        <v>1607544.9630199999</v>
      </c>
      <c r="N205" s="17">
        <f t="shared" si="6"/>
        <v>94.788841388166816</v>
      </c>
      <c r="O205" s="8"/>
      <c r="P205" s="5"/>
    </row>
    <row r="206" spans="1:16" ht="23.25" hidden="1" customHeight="1" x14ac:dyDescent="0.3">
      <c r="A206" s="5"/>
      <c r="B206" s="36" t="s">
        <v>369</v>
      </c>
      <c r="C206" s="37"/>
      <c r="D206" s="38" t="s">
        <v>370</v>
      </c>
      <c r="E206" s="39"/>
      <c r="F206" s="39"/>
      <c r="G206" s="39"/>
      <c r="H206" s="39"/>
      <c r="I206" s="39"/>
      <c r="J206" s="39"/>
      <c r="K206" s="39"/>
      <c r="L206" s="14"/>
      <c r="M206" s="14"/>
      <c r="N206" s="18" t="e">
        <f t="shared" si="6"/>
        <v>#DIV/0!</v>
      </c>
      <c r="O206" s="9"/>
      <c r="P206" s="5"/>
    </row>
    <row r="207" spans="1:16" ht="23.25" customHeight="1" x14ac:dyDescent="0.3">
      <c r="A207" s="5"/>
      <c r="B207" s="36" t="s">
        <v>371</v>
      </c>
      <c r="C207" s="37"/>
      <c r="D207" s="38" t="s">
        <v>372</v>
      </c>
      <c r="E207" s="39"/>
      <c r="F207" s="39"/>
      <c r="G207" s="39"/>
      <c r="H207" s="39"/>
      <c r="I207" s="39"/>
      <c r="J207" s="39"/>
      <c r="K207" s="39"/>
      <c r="L207" s="14">
        <v>1589568.1973300001</v>
      </c>
      <c r="M207" s="14">
        <v>1517642.6240699999</v>
      </c>
      <c r="N207" s="18">
        <f t="shared" si="6"/>
        <v>95.475150208665866</v>
      </c>
      <c r="O207" s="9"/>
      <c r="P207" s="5"/>
    </row>
    <row r="208" spans="1:16" ht="34.5" customHeight="1" x14ac:dyDescent="0.3">
      <c r="A208" s="5"/>
      <c r="B208" s="36" t="s">
        <v>373</v>
      </c>
      <c r="C208" s="37"/>
      <c r="D208" s="38" t="s">
        <v>374</v>
      </c>
      <c r="E208" s="39"/>
      <c r="F208" s="39"/>
      <c r="G208" s="39"/>
      <c r="H208" s="39"/>
      <c r="I208" s="39"/>
      <c r="J208" s="39"/>
      <c r="K208" s="39"/>
      <c r="L208" s="14">
        <v>13476.371999999999</v>
      </c>
      <c r="M208" s="14">
        <v>8492.3410000000003</v>
      </c>
      <c r="N208" s="18">
        <f t="shared" si="6"/>
        <v>63.016522547759891</v>
      </c>
      <c r="O208" s="9"/>
      <c r="P208" s="5"/>
    </row>
    <row r="209" spans="1:16" ht="45.75" customHeight="1" x14ac:dyDescent="0.3">
      <c r="A209" s="5"/>
      <c r="B209" s="36" t="s">
        <v>375</v>
      </c>
      <c r="C209" s="37"/>
      <c r="D209" s="38" t="s">
        <v>376</v>
      </c>
      <c r="E209" s="39"/>
      <c r="F209" s="39"/>
      <c r="G209" s="39"/>
      <c r="H209" s="39"/>
      <c r="I209" s="39"/>
      <c r="J209" s="39"/>
      <c r="K209" s="39"/>
      <c r="L209" s="14">
        <v>31144.322</v>
      </c>
      <c r="M209" s="14">
        <v>19776.732749999999</v>
      </c>
      <c r="N209" s="18">
        <f t="shared" si="6"/>
        <v>63.500283454557135</v>
      </c>
      <c r="O209" s="9"/>
      <c r="P209" s="5"/>
    </row>
    <row r="210" spans="1:16" ht="23.25" customHeight="1" x14ac:dyDescent="0.3">
      <c r="A210" s="5"/>
      <c r="B210" s="36" t="s">
        <v>377</v>
      </c>
      <c r="C210" s="37"/>
      <c r="D210" s="38" t="s">
        <v>378</v>
      </c>
      <c r="E210" s="39"/>
      <c r="F210" s="39"/>
      <c r="G210" s="39"/>
      <c r="H210" s="39"/>
      <c r="I210" s="39"/>
      <c r="J210" s="39"/>
      <c r="K210" s="39"/>
      <c r="L210" s="14">
        <v>3555.663</v>
      </c>
      <c r="M210" s="14">
        <v>3555.663</v>
      </c>
      <c r="N210" s="18">
        <f t="shared" si="6"/>
        <v>100</v>
      </c>
      <c r="O210" s="9"/>
      <c r="P210" s="5"/>
    </row>
    <row r="211" spans="1:16" ht="23.25" customHeight="1" x14ac:dyDescent="0.3">
      <c r="A211" s="5"/>
      <c r="B211" s="36" t="s">
        <v>379</v>
      </c>
      <c r="C211" s="37"/>
      <c r="D211" s="38" t="s">
        <v>380</v>
      </c>
      <c r="E211" s="39"/>
      <c r="F211" s="39"/>
      <c r="G211" s="39"/>
      <c r="H211" s="39"/>
      <c r="I211" s="39"/>
      <c r="J211" s="39"/>
      <c r="K211" s="39"/>
      <c r="L211" s="14">
        <v>188.86320000000001</v>
      </c>
      <c r="M211" s="14">
        <v>188.86320000000001</v>
      </c>
      <c r="N211" s="18">
        <f t="shared" si="6"/>
        <v>100</v>
      </c>
      <c r="O211" s="9"/>
      <c r="P211" s="5"/>
    </row>
    <row r="212" spans="1:16" ht="37.5" customHeight="1" x14ac:dyDescent="0.3">
      <c r="A212" s="5"/>
      <c r="B212" s="36" t="s">
        <v>406</v>
      </c>
      <c r="C212" s="37"/>
      <c r="D212" s="38" t="s">
        <v>411</v>
      </c>
      <c r="E212" s="39"/>
      <c r="F212" s="39"/>
      <c r="G212" s="39"/>
      <c r="H212" s="39"/>
      <c r="I212" s="39"/>
      <c r="J212" s="39"/>
      <c r="K212" s="50"/>
      <c r="L212" s="14">
        <v>57888.739000000001</v>
      </c>
      <c r="M212" s="14">
        <v>57888.739000000001</v>
      </c>
      <c r="N212" s="18">
        <f t="shared" si="6"/>
        <v>100</v>
      </c>
      <c r="O212" s="9"/>
      <c r="P212" s="5"/>
    </row>
    <row r="213" spans="1:16" ht="15" customHeight="1" x14ac:dyDescent="0.3">
      <c r="A213" s="5"/>
      <c r="B213" s="36" t="s">
        <v>381</v>
      </c>
      <c r="C213" s="37"/>
      <c r="D213" s="38" t="s">
        <v>382</v>
      </c>
      <c r="E213" s="39"/>
      <c r="F213" s="39"/>
      <c r="G213" s="39"/>
      <c r="H213" s="39"/>
      <c r="I213" s="39"/>
      <c r="J213" s="39"/>
      <c r="K213" s="39"/>
      <c r="L213" s="14">
        <v>100</v>
      </c>
      <c r="M213" s="14">
        <v>0</v>
      </c>
      <c r="N213" s="18"/>
      <c r="O213" s="9"/>
      <c r="P213" s="5"/>
    </row>
    <row r="214" spans="1:16" ht="15" customHeight="1" x14ac:dyDescent="0.3">
      <c r="A214" s="5"/>
      <c r="B214" s="46" t="s">
        <v>383</v>
      </c>
      <c r="C214" s="47"/>
      <c r="D214" s="48" t="s">
        <v>384</v>
      </c>
      <c r="E214" s="49"/>
      <c r="F214" s="49"/>
      <c r="G214" s="49"/>
      <c r="H214" s="49"/>
      <c r="I214" s="49"/>
      <c r="J214" s="49"/>
      <c r="K214" s="49"/>
      <c r="L214" s="13">
        <f>L216</f>
        <v>49695.922229999996</v>
      </c>
      <c r="M214" s="13">
        <v>45357</v>
      </c>
      <c r="N214" s="17">
        <f>M214/L214*100</f>
        <v>91.269057831508121</v>
      </c>
      <c r="O214" s="8"/>
      <c r="P214" s="5"/>
    </row>
    <row r="215" spans="1:16" ht="23.25" hidden="1" customHeight="1" x14ac:dyDescent="0.3">
      <c r="A215" s="5"/>
      <c r="B215" s="36"/>
      <c r="C215" s="37"/>
      <c r="D215" s="38"/>
      <c r="E215" s="39"/>
      <c r="F215" s="39"/>
      <c r="G215" s="39"/>
      <c r="H215" s="39"/>
      <c r="I215" s="39"/>
      <c r="J215" s="39"/>
      <c r="K215" s="39"/>
      <c r="L215" s="14"/>
      <c r="M215" s="14"/>
      <c r="N215" s="18"/>
      <c r="O215" s="9"/>
      <c r="P215" s="5"/>
    </row>
    <row r="216" spans="1:16" ht="23.25" customHeight="1" x14ac:dyDescent="0.3">
      <c r="A216" s="5"/>
      <c r="B216" s="36" t="s">
        <v>387</v>
      </c>
      <c r="C216" s="37"/>
      <c r="D216" s="38" t="s">
        <v>388</v>
      </c>
      <c r="E216" s="39"/>
      <c r="F216" s="39"/>
      <c r="G216" s="39"/>
      <c r="H216" s="39"/>
      <c r="I216" s="39"/>
      <c r="J216" s="39"/>
      <c r="K216" s="39"/>
      <c r="L216" s="14">
        <v>49695.922229999996</v>
      </c>
      <c r="M216" s="14">
        <v>45357.055630000003</v>
      </c>
      <c r="N216" s="18">
        <f>M216/L216*100</f>
        <v>91.269169772282154</v>
      </c>
      <c r="O216" s="9"/>
      <c r="P216" s="5"/>
    </row>
    <row r="217" spans="1:16" ht="18.75" customHeight="1" x14ac:dyDescent="0.3">
      <c r="A217" s="5"/>
      <c r="B217" s="46" t="s">
        <v>407</v>
      </c>
      <c r="C217" s="47"/>
      <c r="D217" s="38" t="s">
        <v>410</v>
      </c>
      <c r="E217" s="39"/>
      <c r="F217" s="39"/>
      <c r="G217" s="39"/>
      <c r="H217" s="39"/>
      <c r="I217" s="39"/>
      <c r="J217" s="39"/>
      <c r="K217" s="50"/>
      <c r="L217" s="13">
        <f>L218</f>
        <v>660</v>
      </c>
      <c r="M217" s="13">
        <f>M218</f>
        <v>660</v>
      </c>
      <c r="N217" s="18">
        <f t="shared" ref="N217:N222" si="7">M217/L217*100</f>
        <v>100</v>
      </c>
      <c r="O217" s="9"/>
      <c r="P217" s="5"/>
    </row>
    <row r="218" spans="1:16" ht="17.25" customHeight="1" x14ac:dyDescent="0.3">
      <c r="A218" s="5"/>
      <c r="B218" s="36" t="s">
        <v>408</v>
      </c>
      <c r="C218" s="37"/>
      <c r="D218" s="38" t="s">
        <v>410</v>
      </c>
      <c r="E218" s="39"/>
      <c r="F218" s="39"/>
      <c r="G218" s="39"/>
      <c r="H218" s="39"/>
      <c r="I218" s="39"/>
      <c r="J218" s="39"/>
      <c r="K218" s="50"/>
      <c r="L218" s="14">
        <v>660</v>
      </c>
      <c r="M218" s="14">
        <v>660</v>
      </c>
      <c r="N218" s="18">
        <f t="shared" si="7"/>
        <v>100</v>
      </c>
      <c r="O218" s="9"/>
      <c r="P218" s="5"/>
    </row>
    <row r="219" spans="1:16" ht="23.25" customHeight="1" x14ac:dyDescent="0.3">
      <c r="A219" s="5"/>
      <c r="B219" s="46" t="s">
        <v>389</v>
      </c>
      <c r="C219" s="47"/>
      <c r="D219" s="48" t="s">
        <v>390</v>
      </c>
      <c r="E219" s="49"/>
      <c r="F219" s="49"/>
      <c r="G219" s="49"/>
      <c r="H219" s="49"/>
      <c r="I219" s="49"/>
      <c r="J219" s="49"/>
      <c r="K219" s="49"/>
      <c r="L219" s="13">
        <f>L220</f>
        <v>0</v>
      </c>
      <c r="M219" s="13">
        <f>M220</f>
        <v>-252.33</v>
      </c>
      <c r="N219" s="18"/>
      <c r="O219" s="8"/>
      <c r="P219" s="5"/>
    </row>
    <row r="220" spans="1:16" ht="34.5" customHeight="1" x14ac:dyDescent="0.3">
      <c r="A220" s="5"/>
      <c r="B220" s="46" t="s">
        <v>391</v>
      </c>
      <c r="C220" s="47"/>
      <c r="D220" s="48" t="s">
        <v>392</v>
      </c>
      <c r="E220" s="49"/>
      <c r="F220" s="49"/>
      <c r="G220" s="49"/>
      <c r="H220" s="49"/>
      <c r="I220" s="49"/>
      <c r="J220" s="49"/>
      <c r="K220" s="49"/>
      <c r="L220" s="13">
        <f>L221</f>
        <v>0</v>
      </c>
      <c r="M220" s="13">
        <f>M221</f>
        <v>-252.33</v>
      </c>
      <c r="N220" s="18"/>
      <c r="O220" s="8"/>
      <c r="P220" s="5"/>
    </row>
    <row r="221" spans="1:16" ht="23.25" customHeight="1" thickBot="1" x14ac:dyDescent="0.35">
      <c r="A221" s="5"/>
      <c r="B221" s="51" t="s">
        <v>393</v>
      </c>
      <c r="C221" s="52"/>
      <c r="D221" s="53" t="s">
        <v>394</v>
      </c>
      <c r="E221" s="54"/>
      <c r="F221" s="54"/>
      <c r="G221" s="54"/>
      <c r="H221" s="54"/>
      <c r="I221" s="54"/>
      <c r="J221" s="54"/>
      <c r="K221" s="54"/>
      <c r="L221" s="32">
        <v>0</v>
      </c>
      <c r="M221" s="32">
        <v>-252.33</v>
      </c>
      <c r="N221" s="33"/>
      <c r="O221" s="9"/>
      <c r="P221" s="5"/>
    </row>
    <row r="222" spans="1:16" ht="15" customHeight="1" thickBot="1" x14ac:dyDescent="0.35">
      <c r="A222" s="5"/>
      <c r="B222" s="55" t="s">
        <v>395</v>
      </c>
      <c r="C222" s="56"/>
      <c r="D222" s="56"/>
      <c r="E222" s="56"/>
      <c r="F222" s="56"/>
      <c r="G222" s="56"/>
      <c r="H222" s="56"/>
      <c r="I222" s="56"/>
      <c r="J222" s="56"/>
      <c r="K222" s="57"/>
      <c r="L222" s="34">
        <f>L13+L191</f>
        <v>2405649.3182300003</v>
      </c>
      <c r="M222" s="34">
        <f>M13+M191</f>
        <v>2298627.85666</v>
      </c>
      <c r="N222" s="35">
        <f t="shared" si="7"/>
        <v>95.55124428323812</v>
      </c>
      <c r="O222" s="8"/>
      <c r="P222" s="5"/>
    </row>
    <row r="223" spans="1:16" x14ac:dyDescent="0.3">
      <c r="A223" s="5"/>
      <c r="B223" s="28"/>
      <c r="C223" s="28"/>
      <c r="D223" s="28"/>
      <c r="E223" s="28"/>
      <c r="F223" s="42"/>
      <c r="G223" s="42"/>
      <c r="H223" s="42"/>
      <c r="I223" s="42"/>
      <c r="J223" s="28"/>
      <c r="K223" s="28"/>
      <c r="L223" s="28"/>
      <c r="M223" s="28"/>
      <c r="N223" s="28"/>
      <c r="O223" s="28"/>
      <c r="P223" s="5"/>
    </row>
    <row r="224" spans="1:16" ht="15" customHeight="1" x14ac:dyDescent="0.3">
      <c r="A224" s="43"/>
      <c r="B224" s="43"/>
      <c r="C224" s="44"/>
      <c r="D224" s="44"/>
      <c r="E224" s="44"/>
      <c r="F224" s="10"/>
      <c r="G224" s="45"/>
      <c r="H224" s="45"/>
      <c r="I224" s="28"/>
      <c r="J224" s="44"/>
      <c r="K224" s="44"/>
      <c r="L224" s="44"/>
      <c r="M224" s="29"/>
      <c r="N224" s="5"/>
      <c r="O224" s="5"/>
      <c r="P224" s="5"/>
    </row>
    <row r="225" spans="1:15" ht="15" customHeight="1" x14ac:dyDescent="0.3">
      <c r="A225" s="23"/>
      <c r="B225" s="23"/>
      <c r="C225" s="40"/>
      <c r="D225" s="40"/>
      <c r="E225" s="40"/>
      <c r="F225" s="12"/>
      <c r="G225" s="40"/>
      <c r="H225" s="40"/>
      <c r="I225" s="24"/>
      <c r="J225" s="41"/>
      <c r="K225" s="41"/>
      <c r="L225" s="41"/>
      <c r="M225" s="22"/>
      <c r="N225" s="5"/>
      <c r="O225" s="5"/>
    </row>
    <row r="226" spans="1:15" x14ac:dyDescent="0.3">
      <c r="A226" s="11"/>
      <c r="B226" s="11"/>
      <c r="C226" s="11"/>
      <c r="D226" s="11"/>
      <c r="E226" s="11"/>
      <c r="F226" s="11"/>
      <c r="G226" s="11"/>
      <c r="H226" s="11"/>
      <c r="I226" s="11"/>
      <c r="J226" s="11"/>
      <c r="K226" s="11"/>
      <c r="L226" s="11"/>
      <c r="M226" s="11"/>
      <c r="N226" s="5"/>
      <c r="O226" s="5"/>
    </row>
    <row r="227" spans="1:15" x14ac:dyDescent="0.3">
      <c r="A227" s="11"/>
      <c r="B227" s="11"/>
      <c r="C227" s="11"/>
      <c r="D227" s="11"/>
      <c r="E227" s="11"/>
      <c r="F227" s="11"/>
      <c r="G227" s="11"/>
      <c r="H227" s="11"/>
      <c r="I227" s="11"/>
      <c r="J227" s="11"/>
      <c r="K227" s="11"/>
      <c r="L227" s="11"/>
      <c r="M227" s="11"/>
      <c r="N227" s="5"/>
      <c r="O227" s="5"/>
    </row>
  </sheetData>
  <mergeCells count="443">
    <mergeCell ref="A1:M1"/>
    <mergeCell ref="B2:K7"/>
    <mergeCell ref="L2:R2"/>
    <mergeCell ref="L3:R3"/>
    <mergeCell ref="L4:R4"/>
    <mergeCell ref="L6:R6"/>
    <mergeCell ref="B12:C12"/>
    <mergeCell ref="D12:K12"/>
    <mergeCell ref="B13:C13"/>
    <mergeCell ref="D13:K13"/>
    <mergeCell ref="B14:C14"/>
    <mergeCell ref="D14:K14"/>
    <mergeCell ref="B8:O8"/>
    <mergeCell ref="M9:N9"/>
    <mergeCell ref="B10:C11"/>
    <mergeCell ref="D10:K11"/>
    <mergeCell ref="L10:L11"/>
    <mergeCell ref="M10:M11"/>
    <mergeCell ref="N10:N11"/>
    <mergeCell ref="B18:C18"/>
    <mergeCell ref="D18:K18"/>
    <mergeCell ref="B19:C19"/>
    <mergeCell ref="D19:K19"/>
    <mergeCell ref="B20:C20"/>
    <mergeCell ref="D20:K20"/>
    <mergeCell ref="B15:C15"/>
    <mergeCell ref="D15:K15"/>
    <mergeCell ref="B16:C16"/>
    <mergeCell ref="D16:K16"/>
    <mergeCell ref="B17:C17"/>
    <mergeCell ref="D17:K17"/>
    <mergeCell ref="B24:C24"/>
    <mergeCell ref="D24:K24"/>
    <mergeCell ref="B25:C25"/>
    <mergeCell ref="D25:K25"/>
    <mergeCell ref="B26:C26"/>
    <mergeCell ref="D26:K26"/>
    <mergeCell ref="B21:C21"/>
    <mergeCell ref="D21:K21"/>
    <mergeCell ref="B22:C22"/>
    <mergeCell ref="D22:K22"/>
    <mergeCell ref="B23:C23"/>
    <mergeCell ref="D23:K23"/>
    <mergeCell ref="B31:C31"/>
    <mergeCell ref="D31:K31"/>
    <mergeCell ref="B32:C32"/>
    <mergeCell ref="D32:K32"/>
    <mergeCell ref="B33:C33"/>
    <mergeCell ref="D33:K33"/>
    <mergeCell ref="B27:C27"/>
    <mergeCell ref="D27:K27"/>
    <mergeCell ref="B28:C28"/>
    <mergeCell ref="D28:K28"/>
    <mergeCell ref="B29:C29"/>
    <mergeCell ref="D29:K29"/>
    <mergeCell ref="B30:C30"/>
    <mergeCell ref="D30:K30"/>
    <mergeCell ref="B37:C37"/>
    <mergeCell ref="D37:K37"/>
    <mergeCell ref="B38:C38"/>
    <mergeCell ref="D38:K38"/>
    <mergeCell ref="B39:C39"/>
    <mergeCell ref="D39:K39"/>
    <mergeCell ref="B34:C34"/>
    <mergeCell ref="D34:K34"/>
    <mergeCell ref="B35:C35"/>
    <mergeCell ref="D35:K35"/>
    <mergeCell ref="B36:C36"/>
    <mergeCell ref="D36:K36"/>
    <mergeCell ref="B43:C43"/>
    <mergeCell ref="D43:K43"/>
    <mergeCell ref="B44:C44"/>
    <mergeCell ref="D44:K44"/>
    <mergeCell ref="B45:C45"/>
    <mergeCell ref="D45:K45"/>
    <mergeCell ref="B40:C40"/>
    <mergeCell ref="D40:K40"/>
    <mergeCell ref="B41:C41"/>
    <mergeCell ref="D41:K41"/>
    <mergeCell ref="B42:C42"/>
    <mergeCell ref="D42:K42"/>
    <mergeCell ref="B49:C49"/>
    <mergeCell ref="D49:K49"/>
    <mergeCell ref="B50:C50"/>
    <mergeCell ref="D50:K50"/>
    <mergeCell ref="B51:C51"/>
    <mergeCell ref="D51:K51"/>
    <mergeCell ref="B46:C46"/>
    <mergeCell ref="D46:K46"/>
    <mergeCell ref="B47:C47"/>
    <mergeCell ref="D47:K47"/>
    <mergeCell ref="B48:C48"/>
    <mergeCell ref="D48:K48"/>
    <mergeCell ref="B55:C55"/>
    <mergeCell ref="D55:K55"/>
    <mergeCell ref="B56:C56"/>
    <mergeCell ref="D56:K56"/>
    <mergeCell ref="B57:C57"/>
    <mergeCell ref="D57:K57"/>
    <mergeCell ref="B52:C52"/>
    <mergeCell ref="D52:K52"/>
    <mergeCell ref="B53:C53"/>
    <mergeCell ref="D53:K53"/>
    <mergeCell ref="B54:C54"/>
    <mergeCell ref="D54:K54"/>
    <mergeCell ref="B61:C61"/>
    <mergeCell ref="D61:K61"/>
    <mergeCell ref="B62:C62"/>
    <mergeCell ref="D62:K62"/>
    <mergeCell ref="B63:C63"/>
    <mergeCell ref="D63:K63"/>
    <mergeCell ref="B58:C58"/>
    <mergeCell ref="D58:K58"/>
    <mergeCell ref="B59:C59"/>
    <mergeCell ref="D59:K59"/>
    <mergeCell ref="B60:C60"/>
    <mergeCell ref="D60:K60"/>
    <mergeCell ref="B67:C67"/>
    <mergeCell ref="D67:K67"/>
    <mergeCell ref="B68:C68"/>
    <mergeCell ref="D68:K68"/>
    <mergeCell ref="B69:C69"/>
    <mergeCell ref="D69:K69"/>
    <mergeCell ref="B64:C64"/>
    <mergeCell ref="D64:K64"/>
    <mergeCell ref="B65:C65"/>
    <mergeCell ref="D65:K65"/>
    <mergeCell ref="B66:C66"/>
    <mergeCell ref="D66:K66"/>
    <mergeCell ref="B73:C73"/>
    <mergeCell ref="D73:K73"/>
    <mergeCell ref="B74:C74"/>
    <mergeCell ref="D74:K74"/>
    <mergeCell ref="B75:C75"/>
    <mergeCell ref="D75:K75"/>
    <mergeCell ref="B70:C70"/>
    <mergeCell ref="D70:K70"/>
    <mergeCell ref="B71:C71"/>
    <mergeCell ref="D71:K71"/>
    <mergeCell ref="B72:C72"/>
    <mergeCell ref="D72:K72"/>
    <mergeCell ref="B79:C79"/>
    <mergeCell ref="D79:K79"/>
    <mergeCell ref="B80:C80"/>
    <mergeCell ref="D80:K80"/>
    <mergeCell ref="B81:C81"/>
    <mergeCell ref="D81:K81"/>
    <mergeCell ref="B76:C76"/>
    <mergeCell ref="D76:K76"/>
    <mergeCell ref="B77:C77"/>
    <mergeCell ref="D77:K77"/>
    <mergeCell ref="B78:C78"/>
    <mergeCell ref="D78:K78"/>
    <mergeCell ref="B85:C85"/>
    <mergeCell ref="D85:K85"/>
    <mergeCell ref="B86:C86"/>
    <mergeCell ref="D86:K86"/>
    <mergeCell ref="B87:C87"/>
    <mergeCell ref="D87:K87"/>
    <mergeCell ref="B82:C82"/>
    <mergeCell ref="D82:K82"/>
    <mergeCell ref="B83:C83"/>
    <mergeCell ref="D83:K83"/>
    <mergeCell ref="B84:C84"/>
    <mergeCell ref="D84:K84"/>
    <mergeCell ref="B91:C91"/>
    <mergeCell ref="D91:K91"/>
    <mergeCell ref="B92:C92"/>
    <mergeCell ref="D92:K92"/>
    <mergeCell ref="B93:C93"/>
    <mergeCell ref="D93:K93"/>
    <mergeCell ref="B88:C88"/>
    <mergeCell ref="D88:K88"/>
    <mergeCell ref="B89:C89"/>
    <mergeCell ref="D89:K89"/>
    <mergeCell ref="B90:C90"/>
    <mergeCell ref="D90:K90"/>
    <mergeCell ref="B97:C97"/>
    <mergeCell ref="D97:K97"/>
    <mergeCell ref="B98:C98"/>
    <mergeCell ref="D98:K98"/>
    <mergeCell ref="B99:C99"/>
    <mergeCell ref="D99:K99"/>
    <mergeCell ref="B94:C94"/>
    <mergeCell ref="D94:K94"/>
    <mergeCell ref="B95:C95"/>
    <mergeCell ref="D95:K95"/>
    <mergeCell ref="B96:C96"/>
    <mergeCell ref="D96:K96"/>
    <mergeCell ref="B103:C103"/>
    <mergeCell ref="D103:K103"/>
    <mergeCell ref="B104:C104"/>
    <mergeCell ref="D104:K104"/>
    <mergeCell ref="B105:C105"/>
    <mergeCell ref="D105:K105"/>
    <mergeCell ref="B100:C100"/>
    <mergeCell ref="D100:K100"/>
    <mergeCell ref="B101:C101"/>
    <mergeCell ref="D101:K101"/>
    <mergeCell ref="B102:C102"/>
    <mergeCell ref="D102:K102"/>
    <mergeCell ref="B109:C109"/>
    <mergeCell ref="D109:K109"/>
    <mergeCell ref="B110:C110"/>
    <mergeCell ref="D110:K110"/>
    <mergeCell ref="B111:C111"/>
    <mergeCell ref="D111:K111"/>
    <mergeCell ref="B106:C106"/>
    <mergeCell ref="D106:K106"/>
    <mergeCell ref="B107:C107"/>
    <mergeCell ref="D107:K107"/>
    <mergeCell ref="B108:C108"/>
    <mergeCell ref="D108:K108"/>
    <mergeCell ref="B115:C115"/>
    <mergeCell ref="D115:K115"/>
    <mergeCell ref="B116:C116"/>
    <mergeCell ref="D116:K116"/>
    <mergeCell ref="B117:C117"/>
    <mergeCell ref="D117:K117"/>
    <mergeCell ref="B112:C112"/>
    <mergeCell ref="D112:K112"/>
    <mergeCell ref="B113:C113"/>
    <mergeCell ref="D113:K113"/>
    <mergeCell ref="B114:C114"/>
    <mergeCell ref="D114:K114"/>
    <mergeCell ref="B121:C121"/>
    <mergeCell ref="D121:K121"/>
    <mergeCell ref="B122:C122"/>
    <mergeCell ref="D122:K122"/>
    <mergeCell ref="B123:C123"/>
    <mergeCell ref="D123:K123"/>
    <mergeCell ref="B118:C118"/>
    <mergeCell ref="D118:K118"/>
    <mergeCell ref="B119:C119"/>
    <mergeCell ref="D119:K119"/>
    <mergeCell ref="B120:C120"/>
    <mergeCell ref="D120:K120"/>
    <mergeCell ref="B127:C127"/>
    <mergeCell ref="D127:K127"/>
    <mergeCell ref="B128:C128"/>
    <mergeCell ref="D128:K128"/>
    <mergeCell ref="B129:C129"/>
    <mergeCell ref="D129:K129"/>
    <mergeCell ref="B124:C124"/>
    <mergeCell ref="D124:K124"/>
    <mergeCell ref="B125:C125"/>
    <mergeCell ref="D125:K125"/>
    <mergeCell ref="B126:C126"/>
    <mergeCell ref="D126:K126"/>
    <mergeCell ref="B134:C134"/>
    <mergeCell ref="D134:K134"/>
    <mergeCell ref="B135:C135"/>
    <mergeCell ref="D135:K135"/>
    <mergeCell ref="B136:C136"/>
    <mergeCell ref="D136:K136"/>
    <mergeCell ref="B130:C130"/>
    <mergeCell ref="D130:K130"/>
    <mergeCell ref="B131:C131"/>
    <mergeCell ref="D131:K131"/>
    <mergeCell ref="B133:C133"/>
    <mergeCell ref="D133:K133"/>
    <mergeCell ref="B132:C132"/>
    <mergeCell ref="D132:K132"/>
    <mergeCell ref="B140:C140"/>
    <mergeCell ref="D140:K140"/>
    <mergeCell ref="B141:C141"/>
    <mergeCell ref="D141:K141"/>
    <mergeCell ref="B142:C142"/>
    <mergeCell ref="D142:K142"/>
    <mergeCell ref="B137:C137"/>
    <mergeCell ref="D137:K137"/>
    <mergeCell ref="B138:C138"/>
    <mergeCell ref="D138:K138"/>
    <mergeCell ref="B139:C139"/>
    <mergeCell ref="D139:K139"/>
    <mergeCell ref="B146:C146"/>
    <mergeCell ref="D146:K146"/>
    <mergeCell ref="B147:C147"/>
    <mergeCell ref="D147:K147"/>
    <mergeCell ref="B148:C148"/>
    <mergeCell ref="D148:K148"/>
    <mergeCell ref="B143:C143"/>
    <mergeCell ref="D143:K143"/>
    <mergeCell ref="B144:C144"/>
    <mergeCell ref="D144:K144"/>
    <mergeCell ref="B145:C145"/>
    <mergeCell ref="D145:K145"/>
    <mergeCell ref="B152:C152"/>
    <mergeCell ref="D152:K152"/>
    <mergeCell ref="B153:C153"/>
    <mergeCell ref="D153:K153"/>
    <mergeCell ref="B154:C154"/>
    <mergeCell ref="D154:K154"/>
    <mergeCell ref="B149:C149"/>
    <mergeCell ref="D149:K149"/>
    <mergeCell ref="B150:C150"/>
    <mergeCell ref="D150:K150"/>
    <mergeCell ref="B151:C151"/>
    <mergeCell ref="D151:K151"/>
    <mergeCell ref="B158:C158"/>
    <mergeCell ref="D158:K158"/>
    <mergeCell ref="B159:C159"/>
    <mergeCell ref="D159:K159"/>
    <mergeCell ref="B160:C160"/>
    <mergeCell ref="D160:K160"/>
    <mergeCell ref="B155:C155"/>
    <mergeCell ref="D155:K155"/>
    <mergeCell ref="B156:C156"/>
    <mergeCell ref="D156:K156"/>
    <mergeCell ref="B157:C157"/>
    <mergeCell ref="D157:K157"/>
    <mergeCell ref="B164:C164"/>
    <mergeCell ref="D164:K164"/>
    <mergeCell ref="B165:C165"/>
    <mergeCell ref="D165:K165"/>
    <mergeCell ref="B166:C166"/>
    <mergeCell ref="D166:K166"/>
    <mergeCell ref="B161:C161"/>
    <mergeCell ref="D161:K161"/>
    <mergeCell ref="B162:C162"/>
    <mergeCell ref="D162:K162"/>
    <mergeCell ref="B163:C163"/>
    <mergeCell ref="D163:K163"/>
    <mergeCell ref="B170:C170"/>
    <mergeCell ref="D170:K170"/>
    <mergeCell ref="B171:C171"/>
    <mergeCell ref="D171:K171"/>
    <mergeCell ref="B172:C172"/>
    <mergeCell ref="D172:K172"/>
    <mergeCell ref="B167:C167"/>
    <mergeCell ref="D167:K167"/>
    <mergeCell ref="B168:C168"/>
    <mergeCell ref="D168:K168"/>
    <mergeCell ref="B169:C169"/>
    <mergeCell ref="D169:K169"/>
    <mergeCell ref="B176:C176"/>
    <mergeCell ref="D176:K176"/>
    <mergeCell ref="B177:C177"/>
    <mergeCell ref="D177:K177"/>
    <mergeCell ref="B178:C178"/>
    <mergeCell ref="D178:K178"/>
    <mergeCell ref="B173:C173"/>
    <mergeCell ref="D173:K173"/>
    <mergeCell ref="B174:C174"/>
    <mergeCell ref="D174:K174"/>
    <mergeCell ref="B175:C175"/>
    <mergeCell ref="D175:K175"/>
    <mergeCell ref="B182:C182"/>
    <mergeCell ref="D182:K182"/>
    <mergeCell ref="B183:C183"/>
    <mergeCell ref="D183:K183"/>
    <mergeCell ref="B184:C184"/>
    <mergeCell ref="D184:K184"/>
    <mergeCell ref="B179:C179"/>
    <mergeCell ref="D179:K179"/>
    <mergeCell ref="B180:C180"/>
    <mergeCell ref="D180:K180"/>
    <mergeCell ref="B181:C181"/>
    <mergeCell ref="D181:K181"/>
    <mergeCell ref="B189:C189"/>
    <mergeCell ref="D189:K189"/>
    <mergeCell ref="B190:C190"/>
    <mergeCell ref="D190:K190"/>
    <mergeCell ref="B191:C191"/>
    <mergeCell ref="D191:K191"/>
    <mergeCell ref="B185:C185"/>
    <mergeCell ref="D185:K185"/>
    <mergeCell ref="B186:C186"/>
    <mergeCell ref="D186:K186"/>
    <mergeCell ref="B188:C188"/>
    <mergeCell ref="D188:K188"/>
    <mergeCell ref="B187:C187"/>
    <mergeCell ref="D187:K187"/>
    <mergeCell ref="B195:C195"/>
    <mergeCell ref="D195:K195"/>
    <mergeCell ref="B196:C196"/>
    <mergeCell ref="D196:K196"/>
    <mergeCell ref="B197:C197"/>
    <mergeCell ref="D197:K197"/>
    <mergeCell ref="B198:C198"/>
    <mergeCell ref="D198:K198"/>
    <mergeCell ref="B192:C192"/>
    <mergeCell ref="D192:K192"/>
    <mergeCell ref="B193:C193"/>
    <mergeCell ref="D193:K193"/>
    <mergeCell ref="B194:C194"/>
    <mergeCell ref="D194:K194"/>
    <mergeCell ref="B202:C202"/>
    <mergeCell ref="D202:K202"/>
    <mergeCell ref="B204:C204"/>
    <mergeCell ref="D204:K204"/>
    <mergeCell ref="B205:C205"/>
    <mergeCell ref="D205:K205"/>
    <mergeCell ref="B203:C203"/>
    <mergeCell ref="D203:K203"/>
    <mergeCell ref="B199:C199"/>
    <mergeCell ref="D199:K199"/>
    <mergeCell ref="B200:C200"/>
    <mergeCell ref="D200:K200"/>
    <mergeCell ref="B201:C201"/>
    <mergeCell ref="D201:K201"/>
    <mergeCell ref="D209:K209"/>
    <mergeCell ref="B210:C210"/>
    <mergeCell ref="D210:K210"/>
    <mergeCell ref="B211:C211"/>
    <mergeCell ref="D211:K211"/>
    <mergeCell ref="B221:C221"/>
    <mergeCell ref="D221:K221"/>
    <mergeCell ref="B222:K222"/>
    <mergeCell ref="B216:C216"/>
    <mergeCell ref="D216:K216"/>
    <mergeCell ref="B219:C219"/>
    <mergeCell ref="D219:K219"/>
    <mergeCell ref="B220:C220"/>
    <mergeCell ref="D220:K220"/>
    <mergeCell ref="B218:C218"/>
    <mergeCell ref="D218:K218"/>
    <mergeCell ref="B217:C217"/>
    <mergeCell ref="D217:K217"/>
    <mergeCell ref="B206:C206"/>
    <mergeCell ref="D206:K206"/>
    <mergeCell ref="B207:C207"/>
    <mergeCell ref="D207:K207"/>
    <mergeCell ref="B208:C208"/>
    <mergeCell ref="D208:K208"/>
    <mergeCell ref="C225:E225"/>
    <mergeCell ref="G225:H225"/>
    <mergeCell ref="J225:L225"/>
    <mergeCell ref="F223:G223"/>
    <mergeCell ref="H223:I223"/>
    <mergeCell ref="A224:B224"/>
    <mergeCell ref="C224:E224"/>
    <mergeCell ref="G224:H224"/>
    <mergeCell ref="J224:L224"/>
    <mergeCell ref="B213:C213"/>
    <mergeCell ref="D213:K213"/>
    <mergeCell ref="B214:C214"/>
    <mergeCell ref="D214:K214"/>
    <mergeCell ref="B215:C215"/>
    <mergeCell ref="D215:K215"/>
    <mergeCell ref="B209:C209"/>
    <mergeCell ref="B212:C212"/>
    <mergeCell ref="D212:K212"/>
  </mergeCells>
  <pageMargins left="0" right="0" top="0.35433070866141736" bottom="0" header="0.23622047244094491" footer="0.23622047244094491"/>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Результат 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nur-magomed95@yandex.ru</cp:lastModifiedBy>
  <cp:lastPrinted>2022-03-16T09:12:05Z</cp:lastPrinted>
  <dcterms:created xsi:type="dcterms:W3CDTF">2021-03-25T08:18:48Z</dcterms:created>
  <dcterms:modified xsi:type="dcterms:W3CDTF">2022-04-14T07:59:32Z</dcterms:modified>
</cp:coreProperties>
</file>