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-m\Desktop\Отчет об исполнении бюджета 2021 года\отчет об исполнении бюджета 2021 года\"/>
    </mc:Choice>
  </mc:AlternateContent>
  <bookViews>
    <workbookView xWindow="0" yWindow="0" windowWidth="28800" windowHeight="12336"/>
  </bookViews>
  <sheets>
    <sheet name="Справка о доходах" sheetId="1" r:id="rId1"/>
  </sheets>
  <calcPr calcId="162913"/>
</workbook>
</file>

<file path=xl/calcChain.xml><?xml version="1.0" encoding="utf-8"?>
<calcChain xmlns="http://schemas.openxmlformats.org/spreadsheetml/2006/main">
  <c r="F184" i="1" l="1"/>
  <c r="F228" i="1" l="1"/>
  <c r="G216" i="1"/>
  <c r="F204" i="1"/>
  <c r="F89" i="1" l="1"/>
  <c r="F88" i="1" s="1"/>
  <c r="F87" i="1" s="1"/>
  <c r="F60" i="1"/>
  <c r="F59" i="1" s="1"/>
  <c r="F45" i="1"/>
  <c r="F16" i="1" l="1"/>
  <c r="F20" i="1"/>
  <c r="E204" i="1" l="1"/>
  <c r="E218" i="1"/>
  <c r="E217" i="1" s="1"/>
  <c r="G217" i="1" s="1"/>
  <c r="E208" i="1"/>
  <c r="G208" i="1" s="1"/>
  <c r="E206" i="1"/>
  <c r="G206" i="1" s="1"/>
  <c r="E190" i="1"/>
  <c r="G190" i="1" s="1"/>
  <c r="E188" i="1"/>
  <c r="G162" i="1"/>
  <c r="G163" i="1"/>
  <c r="G164" i="1"/>
  <c r="G165" i="1"/>
  <c r="G166" i="1"/>
  <c r="G167" i="1"/>
  <c r="G168" i="1"/>
  <c r="G177" i="1"/>
  <c r="G179" i="1"/>
  <c r="G186" i="1"/>
  <c r="G187" i="1"/>
  <c r="G189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5" i="1"/>
  <c r="G207" i="1"/>
  <c r="G209" i="1"/>
  <c r="G210" i="1"/>
  <c r="G211" i="1"/>
  <c r="G212" i="1"/>
  <c r="G213" i="1"/>
  <c r="G214" i="1"/>
  <c r="G215" i="1"/>
  <c r="G218" i="1"/>
  <c r="G219" i="1"/>
  <c r="G220" i="1"/>
  <c r="G221" i="1"/>
  <c r="G222" i="1"/>
  <c r="G204" i="1" l="1"/>
  <c r="E203" i="1"/>
  <c r="G203" i="1" s="1"/>
  <c r="G188" i="1"/>
  <c r="E185" i="1"/>
  <c r="E183" i="1" s="1"/>
  <c r="E228" i="1" s="1"/>
  <c r="G20" i="1"/>
  <c r="G24" i="1"/>
  <c r="G28" i="1"/>
  <c r="G34" i="1"/>
  <c r="G36" i="1"/>
  <c r="G38" i="1"/>
  <c r="G40" i="1"/>
  <c r="G44" i="1"/>
  <c r="G45" i="1"/>
  <c r="G51" i="1"/>
  <c r="G67" i="1"/>
  <c r="G74" i="1"/>
  <c r="G75" i="1"/>
  <c r="G87" i="1"/>
  <c r="G88" i="1"/>
  <c r="G89" i="1"/>
  <c r="G94" i="1"/>
  <c r="G95" i="1"/>
  <c r="G96" i="1"/>
  <c r="G97" i="1"/>
  <c r="G102" i="1"/>
  <c r="G103" i="1"/>
  <c r="G104" i="1"/>
  <c r="G108" i="1"/>
  <c r="G109" i="1"/>
  <c r="G114" i="1"/>
  <c r="G115" i="1"/>
  <c r="G116" i="1"/>
  <c r="G117" i="1"/>
  <c r="G118" i="1"/>
  <c r="G121" i="1"/>
  <c r="G126" i="1"/>
  <c r="G130" i="1"/>
  <c r="G143" i="1"/>
  <c r="G144" i="1"/>
  <c r="G146" i="1"/>
  <c r="G147" i="1"/>
  <c r="G152" i="1"/>
  <c r="G153" i="1"/>
  <c r="G155" i="1"/>
  <c r="G156" i="1"/>
  <c r="G160" i="1"/>
  <c r="G161" i="1"/>
  <c r="E175" i="1"/>
  <c r="G175" i="1" s="1"/>
  <c r="E32" i="1"/>
  <c r="E33" i="1" s="1"/>
  <c r="G33" i="1" s="1"/>
  <c r="E15" i="1"/>
  <c r="E43" i="1"/>
  <c r="G43" i="1" s="1"/>
  <c r="F42" i="1"/>
  <c r="E42" i="1"/>
  <c r="F113" i="1"/>
  <c r="E113" i="1"/>
  <c r="E68" i="1"/>
  <c r="G68" i="1" s="1"/>
  <c r="G16" i="1"/>
  <c r="F15" i="1"/>
  <c r="E120" i="1" l="1"/>
  <c r="G120" i="1" s="1"/>
  <c r="G32" i="1"/>
  <c r="G113" i="1"/>
  <c r="G42" i="1"/>
  <c r="E119" i="1"/>
  <c r="G119" i="1" s="1"/>
  <c r="E184" i="1"/>
  <c r="G184" i="1" s="1"/>
  <c r="G185" i="1"/>
  <c r="G14" i="1"/>
  <c r="G15" i="1"/>
  <c r="G183" i="1" l="1"/>
  <c r="G228" i="1"/>
  <c r="G13" i="1"/>
</calcChain>
</file>

<file path=xl/sharedStrings.xml><?xml version="1.0" encoding="utf-8"?>
<sst xmlns="http://schemas.openxmlformats.org/spreadsheetml/2006/main" count="442" uniqueCount="433">
  <si>
    <t>Ед. изм.: руб.</t>
  </si>
  <si>
    <t>Код дохода</t>
  </si>
  <si>
    <t>Наименование кода дохода</t>
  </si>
  <si>
    <t>1 00 00 000 00 0000 000</t>
  </si>
  <si>
    <t>НАЛОГОВЫЕ И НЕНАЛОГОВЫЕ ДОХОДЫ</t>
  </si>
  <si>
    <t>1 01 00 000 00 0000 000</t>
  </si>
  <si>
    <t>НАЛОГИ НА ПРИБЫЛЬ, ДОХОДЫ</t>
  </si>
  <si>
    <t>1 01 02 000 01 0000 110</t>
  </si>
  <si>
    <t>Налог на доходы физических лиц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</si>
  <si>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</si>
  <si>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</si>
  <si>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1 01 02 010 01 1000 110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</si>
  <si>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</si>
  <si>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1 01 02 010 01 2100 110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</si>
  <si>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</si>
  <si>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1 01 02 010 01 3000 110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</si>
  <si>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</si>
  <si>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</si>
  <si>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</si>
  <si>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1 01 02 020 01 1000 110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</si>
  <si>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</si>
  <si>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1 01 02 020 01 2100 110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</si>
  <si>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</si>
  <si>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1 01 02 020 01 3000 110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</si>
  <si>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</si>
  <si>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</si>
  <si>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</si>
  <si>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1 01 02 030 01 1000 110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</si>
  <si>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</si>
  <si>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1 01 02 030 01 2100 110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</si>
  <si>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</si>
  <si>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1 01 02 030 01 3000 110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</si>
  <si>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</si>
  <si>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1 01 02 040 01 0000 110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</si>
  <si>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</si>
  <si>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1 01 02 040 01 1000 110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</si>
  <si>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</si>
  <si>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1 01 02 080 01 0000 110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</si>
  <si>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</si>
  <si>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1 01 02 080 01 1000 110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</si>
  <si>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</si>
  <si>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1 03 00 000 00 0000 000</t>
  </si>
  <si>
    <t>НАЛОГИ НА ТОВАРЫ (РАБОТЫ, УСЛУГИ), РЕАЛИЗУЕМЫЕ НА ТЕРРИТОРИИ РОССИЙСКОЙ ФЕДЕРАЦИИ</t>
  </si>
  <si>
    <t>1 03 02 000 01 0000 110</t>
  </si>
  <si>
    <t>Акцизы по подакцизным товарам (продукции), производимым на территории Российской Федерации</t>
  </si>
  <si>
    <t>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</si>
  <si>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</si>
  <si>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</si>
  <si>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</si>
  <si>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</si>
  <si>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</si>
  <si>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</si>
  <si>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</si>
  <si>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</si>
  <si>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</si>
  <si>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</si>
  <si>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</si>
  <si>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</si>
  <si>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</si>
  <si>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</si>
  <si>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</si>
  <si>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1 05 00 000 00 0000 000</t>
  </si>
  <si>
    <t>НАЛОГИ НА СОВОКУПНЫЙ ДОХОД</t>
  </si>
  <si>
    <t>1 05 01 000 00 0000 110</t>
  </si>
  <si>
    <t>Налог, взимаемый в связи с применением упрощенной системы налогообложения</t>
  </si>
  <si>
    <t>1 05 01 010 01 0000 110</t>
  </si>
  <si>
    <t>Налог, взимаемый с налогоплательщиков, выбравших в качестве объекта налогообложения доходы</t>
  </si>
  <si>
    <t>1 05 01 011 01 0000 110</t>
  </si>
  <si>
    <t>1 05 01 011 01 1000 110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</si>
  <si>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</si>
  <si>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1 05 01 011 01 2100 110</t>
  </si>
  <si>
    <t>Налог, взимаемый с налогоплательщиков, выбравших в качестве объекта налогообложения доходы (пени по соответствующему платежу)</t>
  </si>
  <si>
    <t>1 05 01 011 01 3000 110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</si>
  <si>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</si>
  <si>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1 05 01 012 01 0000 110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</si>
  <si>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</si>
  <si>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1 05 01 012 01 2100 110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</si>
  <si>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 (пени по соответствующему платежу)</t>
  </si>
  <si>
    <t>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</si>
  <si>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</si>
  <si>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1 05 01 021 01 0000 110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</si>
  <si>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</si>
  <si>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1 05 01 021 01 1000 110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</si>
  <si>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</si>
  <si>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1 05 01 021 01 2100 110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</si>
  <si>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(пени по соответствующему платежу)</t>
  </si>
  <si>
    <t>1 05 01 021 01 3000 110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</si>
  <si>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(суммы денежных взысканий (штрафов) по соответствующему платежу согласно законодательству Российской Федерации)</t>
  </si>
  <si>
    <t>1 05 01 050 01 0000 110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</si>
  <si>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</si>
  <si>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1 05 01 050 01 1000 110</t>
  </si>
  <si>
    <t>Минимальный налог, зачисляемый в бюджеты субъектов Российской Федерации (за налоговые периоды, истекшие до 1 января 2016 года) (сумма платежа (перерасчеты, недоимка и задолженность по соответствующему платежу, в том числе по отмененному)</t>
  </si>
  <si>
    <t>1 05 01 050 01 2100 110</t>
  </si>
  <si>
    <t>Минимальный налог, зачисляемый в бюджеты субъектов Российской Федерации (за налоговые периоды, истекшие до 1 января 2016 года) (пени по соответствующему платежу)</t>
  </si>
  <si>
    <t>1 05 02 000 02 0000 110</t>
  </si>
  <si>
    <t>Единый налог на вмененный доход для отдельных видов деятельности</t>
  </si>
  <si>
    <t>1 05 02 010 02 0000 110</t>
  </si>
  <si>
    <t>1 05 02 010 02 1000 110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</si>
  <si>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</si>
  <si>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1 05 02 010 02 2100 110</t>
  </si>
  <si>
    <t>Единый налог на вмененный доход для отдельных видов деятельности (пени по соответствующему платежу)</t>
  </si>
  <si>
    <t>1 05 02 010 02 3000 110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</si>
  <si>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</si>
  <si>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1 05 02 020 02 0000 110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</si>
  <si>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</si>
  <si>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1 05 02 020 02 1000 110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</si>
  <si>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</si>
  <si>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1 05 02 020 02 2100 110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</si>
  <si>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</si>
  <si>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1 05 03 000 01 0000 110</t>
  </si>
  <si>
    <t>Единый сельскохозяйственный налог</t>
  </si>
  <si>
    <t>1 05 03 010 01 0000 110</t>
  </si>
  <si>
    <t>1 05 03 010 01 1000 110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</si>
  <si>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</si>
  <si>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1 05 03 010 01 2100 110</t>
  </si>
  <si>
    <t>Единый сельскохозяйственный налог (пени по соответствующему платежу)</t>
  </si>
  <si>
    <t>1 05 03 010 01 3000 110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</si>
  <si>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</si>
  <si>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1 05 03 020 01 0000 110</t>
  </si>
  <si>
    <t>Единый сельскохозяйственный налог (за налоговые периоды, истекшие до 1 января 2011 года)</t>
  </si>
  <si>
    <t>1 05 03 020 01 1000 110</t>
  </si>
  <si>
    <t>Единый сельскохозяйственный налог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</si>
  <si>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1 05 04 000 02 0000 110</t>
  </si>
  <si>
    <t>Налог, взимаемый в связи с применением патентной системы налогообложения</t>
  </si>
  <si>
    <t>1 05 04 020 02 0000 110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</si>
  <si>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</si>
  <si>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1 05 04 020 02 1000 110</t>
  </si>
  <si>
    <t>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</si>
  <si>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1 05 04 020 02 2100 110</t>
  </si>
  <si>
    <t>Налог, взимаемый в связи с применением патентной системы налогообложения, зачисляемый в бюджеты муниципальных районов (пени по соответствующему платежу)</t>
  </si>
  <si>
    <t>1 06 00 000 00 0000 000</t>
  </si>
  <si>
    <t>НАЛОГИ НА ИМУЩЕСТВО</t>
  </si>
  <si>
    <t>1 06 01 000 00 0000 110</t>
  </si>
  <si>
    <t>Налог на имущество физических лиц</t>
  </si>
  <si>
    <t>1 06 01 030 05 0000 110</t>
  </si>
  <si>
    <t>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</si>
  <si>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>1 06 01 030 05 1000 110</t>
  </si>
  <si>
    <t>Налог на имущество физических лиц, взимаемый по ставкам, применяемым к объектам налогообложения, расположенным в границах межселенных территорий (сумма платежа (перерасчеты, недоимка и задолженность по соответствующему платежу, в том числе по отмененному)</t>
  </si>
  <si>
    <t>1 06 01 030 05 2100 110</t>
  </si>
  <si>
    <t>Налог на имущество физических лиц, взимаемый по ставкам, применяемым к объектам налогообложения, расположенным в границах межселенных территорий (пени по соответствующему платежу)</t>
  </si>
  <si>
    <t>1 06 06 000 00 0000 110</t>
  </si>
  <si>
    <t>Земельный налог</t>
  </si>
  <si>
    <t>1 06 06 030 00 0000 110</t>
  </si>
  <si>
    <t>Земельный налог с организаций</t>
  </si>
  <si>
    <t>1 06 06 033 05 0000 110</t>
  </si>
  <si>
    <t>Земельный налог с организаций, обладающих земельным участком, расположенным в границах межселенных территорий</t>
  </si>
  <si>
    <t>1 06 06 033 05 1000 110</t>
  </si>
  <si>
    <t>Земельный налог с организаций, обладающих земельным участком, расположенным в границах межселенных территорий (сумма платежа (перерасчеты, недоимка и задолженность по соответствующему платежу, в том числе по отмененному)</t>
  </si>
  <si>
    <t>1 08 00 000 00 0000 000</t>
  </si>
  <si>
    <t>ГОСУДАРСТВЕННАЯ ПОШЛИНА</t>
  </si>
  <si>
    <t>1 08 03 000 01 0000 110</t>
  </si>
  <si>
    <t>Государственная пошлина по делам, рассматриваемым в судах общей юрисдикции, мировыми судьями</t>
  </si>
  <si>
    <t>1 08 03 010 01 0000 110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</si>
  <si>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</si>
  <si>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1 08 03 010 01 1050 110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</si>
  <si>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</si>
  <si>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1 08 03 010 01 1060 110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</si>
  <si>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</si>
  <si>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</si>
  <si>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</si>
  <si>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</si>
  <si>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</si>
  <si>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1 11 05 010 00 0000 120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</si>
  <si>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</si>
  <si>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</si>
  <si>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</si>
  <si>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1 11 05 013 05 1000 120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</si>
  <si>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</si>
  <si>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1 11 05 013 05 2000 120</t>
  </si>
  <si>
    <t>1 11 05 030 00 0000 120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</si>
  <si>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</si>
  <si>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1 11 05 035 05 0000 120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</si>
  <si>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</si>
  <si>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1 12 00 000 00 0000 000</t>
  </si>
  <si>
    <t>ПЛАТЕЖИ ПРИ ПОЛЬЗОВАНИИ ПРИРОДНЫМИ РЕСУРСАМИ</t>
  </si>
  <si>
    <t>1 12 01 000 01 0000 120</t>
  </si>
  <si>
    <t>Плата за негативное воздействие на окружающую среду</t>
  </si>
  <si>
    <t>1 12 01 010 01 0000 120</t>
  </si>
  <si>
    <t>Плата за выбросы загрязняющих веществ в атмосферный воздух стационарными объектами</t>
  </si>
  <si>
    <t>1 12 01 010 01 6000 120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</si>
  <si>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</si>
  <si>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1 12 01 030 01 0000 120</t>
  </si>
  <si>
    <t>Плата за сбросы загрязняющих веществ в водные объекты</t>
  </si>
  <si>
    <t>1 12 01 030 01 6000 120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</si>
  <si>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</si>
  <si>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1 12 01 040 01 0000 120</t>
  </si>
  <si>
    <t>Плата за размещение отходов производства и потребления</t>
  </si>
  <si>
    <t>1 12 01 041 01 0000 120</t>
  </si>
  <si>
    <t>Плата за размещение отходов производства</t>
  </si>
  <si>
    <t>1 12 01 041 01 6000 120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</si>
  <si>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</si>
  <si>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1 12 01 042 01 0000 120</t>
  </si>
  <si>
    <t>Плата за размещение твердых коммунальных отходов</t>
  </si>
  <si>
    <t>1 12 01 042 01 6000 120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</si>
  <si>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</si>
  <si>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1 14 00 000 00 0000 000</t>
  </si>
  <si>
    <t>ДОХОДЫ ОТ ПРОДАЖИ МАТЕРИАЛЬНЫХ И НЕМАТЕРИАЛЬНЫХ АКТИВОВ</t>
  </si>
  <si>
    <t>1 14 06 000 00 0000 430</t>
  </si>
  <si>
    <t>Доходы от продажи земельных участков, находящихся в государственной и муниципальной собственности</t>
  </si>
  <si>
    <t>1 14 06 010 00 0000 430</t>
  </si>
  <si>
    <t>Доходы от продажи земельных участков, государственная собственность на которые не разграничена</t>
  </si>
  <si>
    <t>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</si>
  <si>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</si>
  <si>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1 16 00 000 00 0000 000</t>
  </si>
  <si>
    <t>ШТРАФЫ, САНКЦИИ, ВОЗМЕЩЕНИЕ УЩЕРБА</t>
  </si>
  <si>
    <t>1 16 01 000 01 0000 140</t>
  </si>
  <si>
    <t>Административные штрафы, установленные Кодексом Российской Федерации об административных правонарушениях</t>
  </si>
  <si>
    <t>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</si>
  <si>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</si>
  <si>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1 16 01 053 01 0000 140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</si>
  <si>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</si>
  <si>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1 16 01 053 01 0035 140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</si>
  <si>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несовершеннолетних)</t>
  </si>
  <si>
    <t>1 16 01 053 01 0059 140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</si>
  <si>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</si>
  <si>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1 16 01 053 01 9000 140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</si>
  <si>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</si>
  <si>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</si>
  <si>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</si>
  <si>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1 16 01 063 01 0000 140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</si>
  <si>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</si>
  <si>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1 16 01 063 01 0008 140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</si>
  <si>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незаконный оборот наркотических средств, психотропных веществ или их аналогов и незаконные приобретение, хранение, перевозка растений, содержащих наркотические средства или психотропные вещества, либо их частей, содержащих наркотические средства или психотропные вещества)</t>
  </si>
  <si>
    <t>1 16 01 063 01 0009 140</t>
  </si>
  <si>
    <t>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</si>
  <si>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</si>
  <si>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</si>
  <si>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</si>
  <si>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1 16 01 073 01 0012 140</t>
  </si>
  <si>
    <t>1 16 01 073 01 0019 140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</si>
  <si>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самовольное подключение и использование электрической, тепловой энергии, нефти или газа)</t>
  </si>
  <si>
    <t>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</si>
  <si>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</si>
  <si>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1 16 01 083 01 0000 140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</si>
  <si>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</si>
  <si>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1 16 01 083 01 0281 140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</si>
  <si>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</si>
  <si>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1 16 01 090 01 0000 140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</si>
  <si>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</si>
  <si>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1 16 01 093 01 0000 140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</si>
  <si>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</si>
  <si>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1 16 01 093 01 9000 140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</si>
  <si>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прав(иные штрафы)</t>
  </si>
  <si>
    <t>1 16 01 100 01 0000 140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</si>
  <si>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</si>
  <si>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1 16 01 103 01 0000 140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</si>
  <si>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</si>
  <si>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1 16 01 103 01 9000 140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</si>
  <si>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прав(иные штрафы)</t>
  </si>
  <si>
    <t>1 16 01 130 01 0000 140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</si>
  <si>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</si>
  <si>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1 16 01 133 01 0000 140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</si>
  <si>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</si>
  <si>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1 16 01 133 01 9000 140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</si>
  <si>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прав(иные штрафы)</t>
  </si>
  <si>
    <t>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</si>
  <si>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</si>
  <si>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1 16 01 143 01 0000 140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</si>
  <si>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</si>
  <si>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1 16 01 143 01 0002 140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</si>
  <si>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прав(штрафы за незаконную продажу товаров (иных вещей), свободная реализация которых запрещена или ограничена)</t>
  </si>
  <si>
    <t>1 16 01 143 01 0101 140</t>
  </si>
  <si>
    <t>1 16 01 143 01 0102 140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</si>
  <si>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прав(штрафы за осуществление предпринимательской деятельности в области транспорта без лицензии)</t>
  </si>
  <si>
    <t>1 16 01 143 01 9000 140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</si>
  <si>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прав(иные штрафы)</t>
  </si>
  <si>
    <t>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</si>
  <si>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</si>
  <si>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1 16 01 153 01 0000 140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</si>
  <si>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</si>
  <si>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1 16 01 153 01 0005 140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</si>
  <si>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нарушение сроков представления налоговой декларации (расчета по страховым взносам))</t>
  </si>
  <si>
    <t>1 16 01 170 01 0000 140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</si>
  <si>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</si>
  <si>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1 16 01 173 01 0000 140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</si>
  <si>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</si>
  <si>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1 16 01 173 01 0007 140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</si>
  <si>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прав(штрафы за невыполнение законных требований прокурора, следователя, дознавателя или должностного лица, осуществляющего производство по делу об административном правонарушении)</t>
  </si>
  <si>
    <t>1 16 01 173 01 0008 140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</si>
  <si>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прав(штрафы за воспрепятствование законной деятельности должностного лица органа,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судов)</t>
  </si>
  <si>
    <t>1 16 01 173 01 9000 140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</si>
  <si>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прав(иные штрафы).</t>
  </si>
  <si>
    <t>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</si>
  <si>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</si>
  <si>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1 16 01 193 01 0000 140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</si>
  <si>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</si>
  <si>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1 16 01 193 01 0005 140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</si>
  <si>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контроль.</t>
  </si>
  <si>
    <t>1 16 01 193 01 0007 140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</si>
  <si>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прав(штрафы за непредставление сведений (информации))</t>
  </si>
  <si>
    <t>1 16 01 193 01 0020 140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</si>
  <si>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прав(штрафы за осуществление деятельности, не связанной с извлечением прибыли, без специального разрешения (лицензии))</t>
  </si>
  <si>
    <t>1 16 01 193 01 0029 140</t>
  </si>
  <si>
    <t>1 16 01 193 01 9000 140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</si>
  <si>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прав(иные штрафы)</t>
  </si>
  <si>
    <t>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</si>
  <si>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</si>
  <si>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1 16 01 203 01 0000 140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</si>
  <si>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</si>
  <si>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1 16 01 203 01 0006 140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</si>
  <si>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прав(штрафы за невыполнение требований норм и правил по предупреждению и ликвидации чрезвычайных ситуаций)</t>
  </si>
  <si>
    <t>1 16 01 203 01 0008 140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</si>
  <si>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прав(штрафы за нарушение правил производства, приобретения, продажи, передачи, хранения, перевозки, ношения, коллекционирования, экспонирования, уничтожения или учета оружия и патронов к нему, а также нарушение правил производства, продажи, хранения, уничтожения или учета взрывчатых веществ и взрывных устройств, пиротехнических изделий,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оружием)</t>
  </si>
  <si>
    <t>1 16 01 203 01 9000 140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</si>
  <si>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прав(иные штрафы)</t>
  </si>
  <si>
    <t>1 16 07 000 01 0000 140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</si>
  <si>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</si>
  <si>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</si>
  <si>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</si>
  <si>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1 16 07 090 05 0000 140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</si>
  <si>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</si>
  <si>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1 16 10 000 00 0000 140</t>
  </si>
  <si>
    <t>Платежи в целях возмещения причиненного ущерба (убытков)</t>
  </si>
  <si>
    <t>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</si>
  <si>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</si>
  <si>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</si>
  <si>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</si>
  <si>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1 16 10 123 01 0051 140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</si>
  <si>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</si>
  <si>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1 16 10 129 01 0000 140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</si>
  <si>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</si>
  <si>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1 17 00 000 00 0000 000</t>
  </si>
  <si>
    <t>ПРОЧИЕ НЕНАЛОГОВЫЕ ДОХОДЫ</t>
  </si>
  <si>
    <t>1 17 01 000 00 0000 180</t>
  </si>
  <si>
    <t>Невыясненные поступления</t>
  </si>
  <si>
    <t>1 17 01 050 05 0000 180</t>
  </si>
  <si>
    <t>Невыясненные поступления, зачисляемые в бюджеты муниципальных районов</t>
  </si>
  <si>
    <t>2 00 00 000 00 0000 000</t>
  </si>
  <si>
    <t>БЕЗВОЗМЕЗДНЫЕ ПОСТУПЛЕНИЯ</t>
  </si>
  <si>
    <t>2 02 00 000 00 0000 000</t>
  </si>
  <si>
    <t>БЕЗВОЗМЕЗДНЫЕ ПОСТУПЛЕНИЯ ОТ ДРУГИХ БЮДЖЕТОВ БЮДЖЕТНОЙ СИСТЕМЫ РОССИЙСКОЙ ФЕДЕРАЦИИ</t>
  </si>
  <si>
    <t>2 02 10 000 00 0000 150</t>
  </si>
  <si>
    <t>Дотации бюджетам бюджетной системы Российской Федерации</t>
  </si>
  <si>
    <t>2 02 15 001 00 0000 150</t>
  </si>
  <si>
    <t>Дотации на выравнивание бюджетной обеспеченности</t>
  </si>
  <si>
    <t>2 02 15 001 05 0000 150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</si>
  <si>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</si>
  <si>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2 02 15 002 00 0000 150</t>
  </si>
  <si>
    <t>Дотации бюджетам на поддержку мер по обеспечению сбалансированности бюджетов</t>
  </si>
  <si>
    <t>2 02 15 002 05 0000 150</t>
  </si>
  <si>
    <t>Дотации бюджетам муниципальных районов на поддержку мер по обеспечению сбалансированности бюджетов</t>
  </si>
  <si>
    <t>2 02 20 000 00 0000 150</t>
  </si>
  <si>
    <t>Субсидии бюджетам бюджетной системы Российской Федерации (межбюджетные субсидии)</t>
  </si>
  <si>
    <t>2 02 25 304 00 0000 150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</si>
  <si>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</si>
  <si>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2 02 25 304 05 0000 150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</si>
  <si>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</si>
  <si>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2 02 25 467 00 0000 150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</si>
  <si>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</si>
  <si>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2 02 25 467 05 0000 150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</si>
  <si>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</si>
  <si>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2 02 25 497 00 0000 150</t>
  </si>
  <si>
    <t>Субсидии бюджетам на реализацию мероприятий по обеспечению жильем молодых семей</t>
  </si>
  <si>
    <t>2 02 25 497 05 0000 150</t>
  </si>
  <si>
    <t>Субсидии бюджетам муниципальных районов на реализацию мероприятий по обеспечению жильем молодых семей</t>
  </si>
  <si>
    <t>2 02 25 519 00 0000 150</t>
  </si>
  <si>
    <t>Субсидии бюджетам на поддержку отрасли культуры</t>
  </si>
  <si>
    <t>2 02 25 519 05 0000 150</t>
  </si>
  <si>
    <t>Субсидии бюджетам муниципальных районов на поддержку отрасли культуры</t>
  </si>
  <si>
    <t>2 02 25 555 00 0000 150</t>
  </si>
  <si>
    <t>Субсидии бюджетам на реализацию программ формирования современной городской среды</t>
  </si>
  <si>
    <t>2 02 25 555 05 0000 150</t>
  </si>
  <si>
    <t>Субсидии бюджетам муниципальных районов на реализацию программ формирования современной городской среды</t>
  </si>
  <si>
    <t>2 02 27 576 00 0000 150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</si>
  <si>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</si>
  <si>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2 02 27 576 05 0000 150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</si>
  <si>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</si>
  <si>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2 02 30 000 00 0000 150</t>
  </si>
  <si>
    <t>Субвенции бюджетам бюджетной системы Российской Федерации</t>
  </si>
  <si>
    <t>2 02 30 024 00 0000 150</t>
  </si>
  <si>
    <t>Субвенции местным бюджетам на выполнение передаваемых полномочий субъектов Российской Федерации</t>
  </si>
  <si>
    <t>2 02 30 024 05 0000 150</t>
  </si>
  <si>
    <t>Субвенции бюджетам муниципальных районов на выполнение передаваемых полномочий субъектов Российской Федерации</t>
  </si>
  <si>
    <t>2 02 30 027 00 0000 150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</si>
  <si>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</si>
  <si>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2 02 30 027 05 0000 150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</si>
  <si>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</si>
  <si>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2 02 30 029 00 0000 150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</si>
  <si>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</si>
  <si>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2 02 30 029 05 0000 150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</si>
  <si>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</si>
  <si>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2 02 35 118 00 0000 150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</si>
  <si>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</si>
  <si>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2 02 35 118 05 0000 150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</si>
  <si>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</si>
  <si>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2 02 35 260 00 0000 150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</si>
  <si>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</si>
  <si>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2 02 35 260 05 0000 150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</si>
  <si>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</si>
  <si>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2 02 35 303 00 0000 150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</si>
  <si>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</si>
  <si>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2 02 35 303 05 0000 150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</si>
  <si>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</si>
  <si>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2 02 40 000 00 0000 150</t>
  </si>
  <si>
    <t>Иные межбюджетные трансферты</t>
  </si>
  <si>
    <t>2 02 49 999 00 0000 150</t>
  </si>
  <si>
    <t>Прочие межбюджетные трансферты, передаваемые бюджетам</t>
  </si>
  <si>
    <t>2 02 49 999 05 0000 150</t>
  </si>
  <si>
    <t>Прочие межбюджетные трансферты, передаваемые бюджетам муниципальных районов</t>
  </si>
  <si>
    <t>2 07 00 000 00 0000 000</t>
  </si>
  <si>
    <t>ПРОЧИЕ БЕЗВОЗМЕЗДНЫЕ ПОСТУПЛЕНИЯ</t>
  </si>
  <si>
    <t>2 07 05 000 05 0000 150</t>
  </si>
  <si>
    <t>Прочие безвозмездные поступления в бюджеты муниципальных районов</t>
  </si>
  <si>
    <t>2 07 05 030 05 0000 150</t>
  </si>
  <si>
    <t>2 08 00 000 00 0000 000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</si>
  <si>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</si>
  <si>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2 08 05 000 05 0000 150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</si>
  <si>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</si>
  <si>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</si>
  <si>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</t>
  </si>
  <si>
    <t>2 19 00 000 05 0000 150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</si>
  <si>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</si>
  <si>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2 19 60 010 05 0000 150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</si>
  <si>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</si>
  <si>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ИТОГО  </t>
  </si>
  <si>
    <t>План</t>
  </si>
  <si>
    <t>Факт</t>
  </si>
  <si>
    <t>%</t>
  </si>
  <si>
    <t>1 08 07 150 01 0000 110</t>
  </si>
  <si>
    <t>1 14 05 000 00 0000 410</t>
  </si>
  <si>
    <t>1 14 02 052 05 0000 410</t>
  </si>
  <si>
    <t>Государственная пошлина за выдачу разрешения на установку рекламной конструкции</t>
  </si>
  <si>
    <t>Государственная пошлина за государственную регистрацию, а также за совершение прочих юридически значимых действий</t>
  </si>
  <si>
    <t>1 08 07 000 01 0000 110</t>
  </si>
  <si>
    <t>2 02 39 999 05 0000 150</t>
  </si>
  <si>
    <t>Прочие субвенции бюджетам муниципальных районов</t>
  </si>
  <si>
    <t xml:space="preserve"> Приложение 2</t>
  </si>
  <si>
    <t>Грозненского муниципального района</t>
  </si>
  <si>
    <t>"Об исполнении бюджета Грозненского</t>
  </si>
  <si>
    <t>муниципального района за 2021 год".</t>
  </si>
  <si>
    <t>Доходы бюджета по кодам видов доходов, подвидов доходов,</t>
  </si>
  <si>
    <t xml:space="preserve"> классификации операций сектора государственного управления.</t>
  </si>
  <si>
    <t>к проекту решения Совета депутатов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</si>
</sst>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_ ;[Red]\-#,##0.0\ "/>
  </numFmts>
  <fonts count="15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3">
    <xf numFmtId="0" fontId="0" fillId="0" borderId="0" xfId="0"/>
    <xf numFmtId="0" fontId="1" fillId="0" borderId="0" xfId="0" applyNumberFormat="1" applyFont="1" applyBorder="1" applyAlignment="1"/>
    <xf numFmtId="0" fontId="1" fillId="0" borderId="0" xfId="0" applyFont="1" applyBorder="1" applyAlignment="1"/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165" fontId="4" fillId="0" borderId="8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/>
    <xf numFmtId="165" fontId="4" fillId="0" borderId="5" xfId="0" applyNumberFormat="1" applyFont="1" applyBorder="1" applyAlignment="1">
      <alignment horizontal="right" vertical="center"/>
    </xf>
    <xf numFmtId="164" fontId="9" fillId="0" borderId="5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Border="1" applyAlignment="1"/>
    <xf numFmtId="0" fontId="13" fillId="0" borderId="0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/>
    <xf numFmtId="0" fontId="14" fillId="0" borderId="0" xfId="1" applyFont="1" applyFill="1" applyAlignment="1"/>
    <xf numFmtId="165" fontId="4" fillId="0" borderId="4" xfId="0" applyNumberFormat="1" applyFont="1" applyFill="1" applyBorder="1" applyAlignment="1">
      <alignment horizontal="right" vertical="center"/>
    </xf>
    <xf numFmtId="165" fontId="2" fillId="0" borderId="6" xfId="0" applyNumberFormat="1" applyFont="1" applyFill="1" applyBorder="1" applyAlignment="1">
      <alignment horizontal="right" vertical="center"/>
    </xf>
    <xf numFmtId="164" fontId="7" fillId="0" borderId="4" xfId="0" applyNumberFormat="1" applyFont="1" applyFill="1" applyBorder="1" applyAlignment="1">
      <alignment vertical="center"/>
    </xf>
    <xf numFmtId="165" fontId="4" fillId="0" borderId="6" xfId="0" applyNumberFormat="1" applyFont="1" applyFill="1" applyBorder="1" applyAlignment="1">
      <alignment horizontal="right" vertical="center"/>
    </xf>
    <xf numFmtId="164" fontId="8" fillId="0" borderId="4" xfId="0" applyNumberFormat="1" applyFont="1" applyFill="1" applyBorder="1" applyAlignment="1">
      <alignment vertical="center"/>
    </xf>
    <xf numFmtId="165" fontId="9" fillId="0" borderId="6" xfId="0" applyNumberFormat="1" applyFont="1" applyFill="1" applyBorder="1" applyAlignment="1">
      <alignment horizontal="right" vertical="center"/>
    </xf>
    <xf numFmtId="164" fontId="8" fillId="0" borderId="5" xfId="0" applyNumberFormat="1" applyFont="1" applyFill="1" applyBorder="1" applyAlignment="1">
      <alignment vertical="center"/>
    </xf>
    <xf numFmtId="165" fontId="2" fillId="0" borderId="7" xfId="0" applyNumberFormat="1" applyFont="1" applyFill="1" applyBorder="1" applyAlignment="1">
      <alignment horizontal="right" vertical="center"/>
    </xf>
    <xf numFmtId="164" fontId="7" fillId="0" borderId="1" xfId="0" applyNumberFormat="1" applyFont="1" applyFill="1" applyBorder="1" applyAlignment="1">
      <alignment vertical="center"/>
    </xf>
    <xf numFmtId="165" fontId="4" fillId="0" borderId="8" xfId="0" applyNumberFormat="1" applyFont="1" applyFill="1" applyBorder="1" applyAlignment="1">
      <alignment horizontal="right" vertical="center"/>
    </xf>
    <xf numFmtId="165" fontId="3" fillId="0" borderId="6" xfId="0" applyNumberFormat="1" applyFont="1" applyFill="1" applyBorder="1" applyAlignment="1">
      <alignment horizontal="right" vertical="center"/>
    </xf>
    <xf numFmtId="165" fontId="3" fillId="0" borderId="7" xfId="0" applyNumberFormat="1" applyFont="1" applyFill="1" applyBorder="1" applyAlignment="1">
      <alignment horizontal="right" vertical="center"/>
    </xf>
    <xf numFmtId="165" fontId="6" fillId="0" borderId="6" xfId="0" applyNumberFormat="1" applyFont="1" applyFill="1" applyBorder="1" applyAlignment="1">
      <alignment horizontal="right" vertical="center"/>
    </xf>
    <xf numFmtId="164" fontId="10" fillId="0" borderId="4" xfId="0" applyNumberFormat="1" applyFont="1" applyFill="1" applyBorder="1" applyAlignment="1">
      <alignment vertical="center"/>
    </xf>
    <xf numFmtId="164" fontId="13" fillId="0" borderId="0" xfId="0" applyNumberFormat="1" applyFont="1" applyFill="1" applyBorder="1" applyAlignment="1">
      <alignment vertical="center"/>
    </xf>
    <xf numFmtId="164" fontId="13" fillId="0" borderId="0" xfId="0" applyNumberFormat="1" applyFont="1" applyFill="1" applyBorder="1" applyAlignment="1">
      <alignment horizontal="left" vertical="center"/>
    </xf>
    <xf numFmtId="164" fontId="4" fillId="0" borderId="4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 vertical="center"/>
    </xf>
    <xf numFmtId="164" fontId="1" fillId="0" borderId="0" xfId="0" applyNumberFormat="1" applyFont="1" applyFill="1" applyBorder="1" applyAlignment="1"/>
    <xf numFmtId="164" fontId="0" fillId="0" borderId="0" xfId="0" applyNumberFormat="1" applyFill="1"/>
    <xf numFmtId="49" fontId="4" fillId="0" borderId="18" xfId="0" applyNumberFormat="1" applyFont="1" applyBorder="1" applyAlignment="1">
      <alignment horizontal="center" vertical="center"/>
    </xf>
    <xf numFmtId="164" fontId="8" fillId="0" borderId="19" xfId="0" applyNumberFormat="1" applyFont="1" applyBorder="1" applyAlignment="1">
      <alignment vertical="center"/>
    </xf>
    <xf numFmtId="49" fontId="4" fillId="0" borderId="20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vertical="center"/>
    </xf>
    <xf numFmtId="49" fontId="4" fillId="0" borderId="20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vertical="center"/>
    </xf>
    <xf numFmtId="49" fontId="2" fillId="0" borderId="20" xfId="0" applyNumberFormat="1" applyFont="1" applyFill="1" applyBorder="1" applyAlignment="1">
      <alignment horizontal="center" vertical="center"/>
    </xf>
    <xf numFmtId="164" fontId="8" fillId="0" borderId="19" xfId="0" applyNumberFormat="1" applyFont="1" applyFill="1" applyBorder="1" applyAlignment="1">
      <alignment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8" fillId="0" borderId="17" xfId="0" applyFont="1" applyFill="1" applyBorder="1" applyAlignment="1">
      <alignment vertical="center"/>
    </xf>
    <xf numFmtId="49" fontId="6" fillId="0" borderId="21" xfId="0" applyNumberFormat="1" applyFont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left" vertical="center" wrapText="1"/>
    </xf>
    <xf numFmtId="49" fontId="9" fillId="0" borderId="20" xfId="0" applyNumberFormat="1" applyFont="1" applyBorder="1" applyAlignment="1">
      <alignment horizontal="center" vertical="center"/>
    </xf>
    <xf numFmtId="49" fontId="9" fillId="0" borderId="19" xfId="0" applyNumberFormat="1" applyFont="1" applyFill="1" applyBorder="1" applyAlignment="1">
      <alignment horizontal="left" vertical="center" wrapText="1"/>
    </xf>
    <xf numFmtId="164" fontId="8" fillId="0" borderId="17" xfId="0" applyNumberFormat="1" applyFont="1" applyFill="1" applyBorder="1" applyAlignment="1">
      <alignment vertical="center"/>
    </xf>
    <xf numFmtId="49" fontId="6" fillId="0" borderId="20" xfId="0" applyNumberFormat="1" applyFont="1" applyBorder="1" applyAlignment="1">
      <alignment horizontal="center" vertical="center"/>
    </xf>
    <xf numFmtId="165" fontId="4" fillId="0" borderId="24" xfId="0" applyNumberFormat="1" applyFont="1" applyBorder="1" applyAlignment="1">
      <alignment horizontal="right" vertical="center"/>
    </xf>
    <xf numFmtId="164" fontId="4" fillId="0" borderId="24" xfId="0" applyNumberFormat="1" applyFont="1" applyFill="1" applyBorder="1" applyAlignment="1">
      <alignment horizontal="right" vertical="center"/>
    </xf>
    <xf numFmtId="164" fontId="8" fillId="0" borderId="25" xfId="0" applyNumberFormat="1" applyFont="1" applyBorder="1" applyAlignment="1">
      <alignment vertical="center"/>
    </xf>
    <xf numFmtId="0" fontId="4" fillId="0" borderId="26" xfId="0" applyNumberFormat="1" applyFont="1" applyBorder="1" applyAlignment="1">
      <alignment horizontal="center" vertical="center" wrapText="1"/>
    </xf>
    <xf numFmtId="0" fontId="4" fillId="0" borderId="27" xfId="0" applyNumberFormat="1" applyFont="1" applyBorder="1" applyAlignment="1">
      <alignment horizontal="center" vertical="center" wrapText="1"/>
    </xf>
    <xf numFmtId="0" fontId="4" fillId="0" borderId="28" xfId="0" applyNumberFormat="1" applyFont="1" applyBorder="1" applyAlignment="1">
      <alignment horizontal="center" vertical="center"/>
    </xf>
    <xf numFmtId="1" fontId="4" fillId="0" borderId="27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4" fillId="0" borderId="22" xfId="0" applyNumberFormat="1" applyFont="1" applyBorder="1" applyAlignment="1">
      <alignment horizontal="right" vertical="center" wrapText="1"/>
    </xf>
    <xf numFmtId="0" fontId="4" fillId="0" borderId="23" xfId="0" applyNumberFormat="1" applyFont="1" applyBorder="1" applyAlignment="1">
      <alignment horizontal="right" vertical="center" wrapText="1"/>
    </xf>
    <xf numFmtId="4" fontId="6" fillId="0" borderId="15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left" vertical="center" wrapText="1"/>
    </xf>
    <xf numFmtId="0" fontId="2" fillId="0" borderId="10" xfId="0" applyNumberFormat="1" applyFont="1" applyFill="1" applyBorder="1" applyAlignment="1">
      <alignment horizontal="left" vertical="center" wrapText="1"/>
    </xf>
    <xf numFmtId="0" fontId="2" fillId="0" borderId="11" xfId="0" applyNumberFormat="1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left" vertical="center" wrapText="1"/>
    </xf>
    <xf numFmtId="49" fontId="9" fillId="0" borderId="8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4" fillId="0" borderId="27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left" vertical="center" wrapText="1"/>
    </xf>
    <xf numFmtId="0" fontId="4" fillId="0" borderId="8" xfId="0" applyNumberFormat="1" applyFont="1" applyBorder="1" applyAlignment="1">
      <alignment horizontal="left" vertical="center" wrapText="1"/>
    </xf>
    <xf numFmtId="0" fontId="12" fillId="0" borderId="0" xfId="1" applyFont="1" applyFill="1" applyAlignment="1">
      <alignment horizontal="left"/>
    </xf>
    <xf numFmtId="0" fontId="12" fillId="0" borderId="0" xfId="1" applyFont="1" applyFill="1" applyAlignment="1"/>
    <xf numFmtId="0" fontId="13" fillId="0" borderId="0" xfId="0" applyNumberFormat="1" applyFont="1" applyFill="1" applyBorder="1" applyAlignment="1">
      <alignment horizontal="left" vertical="center"/>
    </xf>
    <xf numFmtId="0" fontId="14" fillId="0" borderId="0" xfId="1" applyFont="1" applyFill="1" applyAlignment="1">
      <alignment horizontal="center"/>
    </xf>
    <xf numFmtId="0" fontId="5" fillId="0" borderId="0" xfId="0" applyNumberFormat="1" applyFont="1" applyBorder="1" applyAlignment="1">
      <alignment horizontal="left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4" fontId="6" fillId="0" borderId="14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164" fontId="6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9"/>
  <sheetViews>
    <sheetView tabSelected="1" workbookViewId="0">
      <selection activeCell="G6" sqref="G6"/>
    </sheetView>
  </sheetViews>
  <sheetFormatPr defaultRowHeight="14.4" x14ac:dyDescent="0.3"/>
  <cols>
    <col min="1" max="1" width="0.6640625" customWidth="1"/>
    <col min="2" max="2" width="18.33203125" customWidth="1"/>
    <col min="3" max="3" width="20.6640625" customWidth="1"/>
    <col min="4" max="4" width="34" customWidth="1"/>
    <col min="5" max="5" width="12.109375" customWidth="1"/>
    <col min="6" max="6" width="13.6640625" style="37" customWidth="1"/>
    <col min="7" max="7" width="7.44140625" customWidth="1"/>
  </cols>
  <sheetData>
    <row r="1" spans="1:13" x14ac:dyDescent="0.3">
      <c r="A1" s="2"/>
      <c r="B1" s="2"/>
      <c r="C1" s="2"/>
      <c r="D1" s="2"/>
      <c r="E1" s="90" t="s">
        <v>426</v>
      </c>
      <c r="F1" s="90"/>
      <c r="G1" s="90"/>
      <c r="H1" s="90"/>
    </row>
    <row r="2" spans="1:13" x14ac:dyDescent="0.3">
      <c r="A2" s="2"/>
      <c r="B2" s="94"/>
      <c r="C2" s="94"/>
      <c r="D2" s="94"/>
      <c r="E2" s="90" t="s">
        <v>432</v>
      </c>
      <c r="F2" s="90"/>
      <c r="G2" s="90"/>
      <c r="H2" s="90"/>
    </row>
    <row r="3" spans="1:13" x14ac:dyDescent="0.3">
      <c r="A3" s="2"/>
      <c r="B3" s="2"/>
      <c r="C3" s="2"/>
      <c r="D3" s="2"/>
      <c r="E3" s="91" t="s">
        <v>427</v>
      </c>
      <c r="F3" s="91"/>
      <c r="G3" s="91"/>
      <c r="H3" s="91"/>
    </row>
    <row r="4" spans="1:13" x14ac:dyDescent="0.3">
      <c r="A4" s="12"/>
      <c r="B4" s="12"/>
      <c r="C4" s="12"/>
      <c r="D4" s="12"/>
      <c r="E4" s="13" t="s">
        <v>428</v>
      </c>
      <c r="F4" s="31"/>
      <c r="G4" s="13"/>
      <c r="H4" s="13"/>
    </row>
    <row r="5" spans="1:13" x14ac:dyDescent="0.3">
      <c r="A5" s="12"/>
      <c r="B5" s="12"/>
      <c r="C5" s="12"/>
      <c r="D5" s="12"/>
      <c r="E5" s="92" t="s">
        <v>429</v>
      </c>
      <c r="F5" s="92"/>
      <c r="G5" s="92"/>
      <c r="H5" s="92"/>
    </row>
    <row r="6" spans="1:13" x14ac:dyDescent="0.3">
      <c r="A6" s="12"/>
      <c r="B6" s="12"/>
      <c r="C6" s="12"/>
      <c r="D6" s="12"/>
      <c r="E6" s="14"/>
      <c r="F6" s="32"/>
      <c r="G6" s="14"/>
      <c r="H6" s="14"/>
    </row>
    <row r="7" spans="1:13" x14ac:dyDescent="0.3">
      <c r="A7" s="12"/>
      <c r="B7" s="93" t="s">
        <v>430</v>
      </c>
      <c r="C7" s="93"/>
      <c r="D7" s="93"/>
      <c r="E7" s="93"/>
      <c r="F7" s="93"/>
      <c r="G7" s="93"/>
      <c r="H7" s="16"/>
      <c r="I7" s="16"/>
      <c r="J7" s="16"/>
      <c r="K7" s="16"/>
      <c r="L7" s="16"/>
      <c r="M7" s="16"/>
    </row>
    <row r="8" spans="1:13" x14ac:dyDescent="0.3">
      <c r="A8" s="12"/>
      <c r="B8" s="93" t="s">
        <v>431</v>
      </c>
      <c r="C8" s="93"/>
      <c r="D8" s="93"/>
      <c r="E8" s="93"/>
      <c r="F8" s="93"/>
      <c r="G8" s="93"/>
      <c r="H8" s="16"/>
      <c r="I8" s="16"/>
      <c r="J8" s="16"/>
      <c r="K8" s="16"/>
      <c r="L8" s="16"/>
      <c r="M8" s="15"/>
    </row>
    <row r="9" spans="1:13" ht="15" thickBot="1" x14ac:dyDescent="0.35">
      <c r="A9" s="1"/>
      <c r="B9" s="1"/>
      <c r="C9" s="1"/>
      <c r="D9" s="1"/>
      <c r="E9" s="2"/>
      <c r="F9" s="34"/>
      <c r="G9" s="4" t="s">
        <v>0</v>
      </c>
    </row>
    <row r="10" spans="1:13" ht="16.5" customHeight="1" x14ac:dyDescent="0.3">
      <c r="A10" s="3"/>
      <c r="B10" s="95" t="s">
        <v>1</v>
      </c>
      <c r="C10" s="97" t="s">
        <v>2</v>
      </c>
      <c r="D10" s="97"/>
      <c r="E10" s="99" t="s">
        <v>415</v>
      </c>
      <c r="F10" s="101" t="s">
        <v>416</v>
      </c>
      <c r="G10" s="71" t="s">
        <v>417</v>
      </c>
    </row>
    <row r="11" spans="1:13" ht="31.5" customHeight="1" x14ac:dyDescent="0.3">
      <c r="A11" s="3"/>
      <c r="B11" s="96"/>
      <c r="C11" s="98"/>
      <c r="D11" s="98"/>
      <c r="E11" s="100"/>
      <c r="F11" s="102"/>
      <c r="G11" s="72"/>
    </row>
    <row r="12" spans="1:13" ht="15" customHeight="1" thickBot="1" x14ac:dyDescent="0.35">
      <c r="A12" s="3"/>
      <c r="B12" s="59">
        <v>1</v>
      </c>
      <c r="C12" s="87">
        <v>2</v>
      </c>
      <c r="D12" s="87"/>
      <c r="E12" s="60">
        <v>3</v>
      </c>
      <c r="F12" s="62">
        <v>4</v>
      </c>
      <c r="G12" s="61">
        <v>5</v>
      </c>
    </row>
    <row r="13" spans="1:13" ht="15" customHeight="1" x14ac:dyDescent="0.3">
      <c r="A13" s="1"/>
      <c r="B13" s="38" t="s">
        <v>3</v>
      </c>
      <c r="C13" s="88" t="s">
        <v>4</v>
      </c>
      <c r="D13" s="89"/>
      <c r="E13" s="9">
        <v>140246.29999999999</v>
      </c>
      <c r="F13" s="35">
        <v>151425.95666</v>
      </c>
      <c r="G13" s="39">
        <f t="shared" ref="G13" si="0">F13/E13*100</f>
        <v>107.97144499355778</v>
      </c>
    </row>
    <row r="14" spans="1:13" ht="15" customHeight="1" x14ac:dyDescent="0.3">
      <c r="A14" s="1"/>
      <c r="B14" s="40" t="s">
        <v>5</v>
      </c>
      <c r="C14" s="67" t="s">
        <v>6</v>
      </c>
      <c r="D14" s="68"/>
      <c r="E14" s="7">
        <v>105039.4</v>
      </c>
      <c r="F14" s="35">
        <v>117460.4</v>
      </c>
      <c r="G14" s="39">
        <f t="shared" ref="G14:G75" si="1">F14/E14*100</f>
        <v>111.82508658655705</v>
      </c>
    </row>
    <row r="15" spans="1:13" ht="15" customHeight="1" x14ac:dyDescent="0.3">
      <c r="A15" s="1"/>
      <c r="B15" s="40" t="s">
        <v>7</v>
      </c>
      <c r="C15" s="67" t="s">
        <v>8</v>
      </c>
      <c r="D15" s="68"/>
      <c r="E15" s="5">
        <f>E16+E20+E24+E28+E30</f>
        <v>105039.36</v>
      </c>
      <c r="F15" s="33">
        <f>F16+F20+F24+F28+F30</f>
        <v>117460.42551000003</v>
      </c>
      <c r="G15" s="39">
        <f t="shared" si="1"/>
        <v>111.82515345676138</v>
      </c>
    </row>
    <row r="16" spans="1:13" ht="57" customHeight="1" x14ac:dyDescent="0.3">
      <c r="A16" s="1"/>
      <c r="B16" s="40" t="s">
        <v>9</v>
      </c>
      <c r="C16" s="67" t="s">
        <v>10</v>
      </c>
      <c r="D16" s="68"/>
      <c r="E16" s="5">
        <v>104551.67999999999</v>
      </c>
      <c r="F16" s="21">
        <f>F17+F18+F19</f>
        <v>115243.28868000001</v>
      </c>
      <c r="G16" s="39">
        <f t="shared" si="1"/>
        <v>110.22614718386163</v>
      </c>
    </row>
    <row r="17" spans="1:7" ht="68.25" customHeight="1" x14ac:dyDescent="0.3">
      <c r="A17" s="1"/>
      <c r="B17" s="41" t="s">
        <v>11</v>
      </c>
      <c r="C17" s="85" t="s">
        <v>12</v>
      </c>
      <c r="D17" s="86"/>
      <c r="E17" s="6">
        <v>0</v>
      </c>
      <c r="F17" s="19">
        <v>114983.1</v>
      </c>
      <c r="G17" s="39"/>
    </row>
    <row r="18" spans="1:7" ht="57" customHeight="1" x14ac:dyDescent="0.3">
      <c r="A18" s="1"/>
      <c r="B18" s="41" t="s">
        <v>13</v>
      </c>
      <c r="C18" s="85" t="s">
        <v>14</v>
      </c>
      <c r="D18" s="86"/>
      <c r="E18" s="6">
        <v>0</v>
      </c>
      <c r="F18" s="19">
        <v>83.173699999999997</v>
      </c>
      <c r="G18" s="39"/>
    </row>
    <row r="19" spans="1:7" ht="68.25" customHeight="1" x14ac:dyDescent="0.3">
      <c r="A19" s="1"/>
      <c r="B19" s="41" t="s">
        <v>15</v>
      </c>
      <c r="C19" s="85" t="s">
        <v>16</v>
      </c>
      <c r="D19" s="86"/>
      <c r="E19" s="6">
        <v>0</v>
      </c>
      <c r="F19" s="19">
        <v>177.01498000000001</v>
      </c>
      <c r="G19" s="39"/>
    </row>
    <row r="20" spans="1:7" ht="79.5" customHeight="1" x14ac:dyDescent="0.3">
      <c r="A20" s="1"/>
      <c r="B20" s="40" t="s">
        <v>17</v>
      </c>
      <c r="C20" s="67" t="s">
        <v>18</v>
      </c>
      <c r="D20" s="68"/>
      <c r="E20" s="5">
        <v>284.16000000000003</v>
      </c>
      <c r="F20" s="21">
        <f>SUM(F21:F23)</f>
        <v>918.08703999999989</v>
      </c>
      <c r="G20" s="39">
        <f t="shared" si="1"/>
        <v>323.08806306306298</v>
      </c>
    </row>
    <row r="21" spans="1:7" ht="90.75" customHeight="1" x14ac:dyDescent="0.3">
      <c r="A21" s="1"/>
      <c r="B21" s="41" t="s">
        <v>19</v>
      </c>
      <c r="C21" s="85" t="s">
        <v>20</v>
      </c>
      <c r="D21" s="86"/>
      <c r="E21" s="6">
        <v>0</v>
      </c>
      <c r="F21" s="19">
        <v>907.81970999999999</v>
      </c>
      <c r="G21" s="42"/>
    </row>
    <row r="22" spans="1:7" ht="79.5" customHeight="1" x14ac:dyDescent="0.3">
      <c r="A22" s="1"/>
      <c r="B22" s="41" t="s">
        <v>21</v>
      </c>
      <c r="C22" s="85" t="s">
        <v>22</v>
      </c>
      <c r="D22" s="86"/>
      <c r="E22" s="6">
        <v>0</v>
      </c>
      <c r="F22" s="19">
        <v>6.9673299999999996</v>
      </c>
      <c r="G22" s="42"/>
    </row>
    <row r="23" spans="1:7" ht="102" customHeight="1" x14ac:dyDescent="0.3">
      <c r="A23" s="1"/>
      <c r="B23" s="41" t="s">
        <v>23</v>
      </c>
      <c r="C23" s="85" t="s">
        <v>24</v>
      </c>
      <c r="D23" s="86"/>
      <c r="E23" s="6">
        <v>0</v>
      </c>
      <c r="F23" s="19">
        <v>3.3</v>
      </c>
      <c r="G23" s="42"/>
    </row>
    <row r="24" spans="1:7" ht="34.5" customHeight="1" x14ac:dyDescent="0.3">
      <c r="A24" s="1"/>
      <c r="B24" s="40" t="s">
        <v>25</v>
      </c>
      <c r="C24" s="67" t="s">
        <v>26</v>
      </c>
      <c r="D24" s="68"/>
      <c r="E24" s="5">
        <v>11.52</v>
      </c>
      <c r="F24" s="21">
        <v>589.13495</v>
      </c>
      <c r="G24" s="39">
        <f t="shared" si="1"/>
        <v>5114.0186631944443</v>
      </c>
    </row>
    <row r="25" spans="1:7" ht="45.75" customHeight="1" x14ac:dyDescent="0.3">
      <c r="A25" s="1"/>
      <c r="B25" s="41" t="s">
        <v>27</v>
      </c>
      <c r="C25" s="85" t="s">
        <v>28</v>
      </c>
      <c r="D25" s="86"/>
      <c r="E25" s="6">
        <v>0</v>
      </c>
      <c r="F25" s="19">
        <v>589.39980000000003</v>
      </c>
      <c r="G25" s="42"/>
    </row>
    <row r="26" spans="1:7" ht="34.5" customHeight="1" x14ac:dyDescent="0.3">
      <c r="A26" s="1"/>
      <c r="B26" s="41" t="s">
        <v>29</v>
      </c>
      <c r="C26" s="85" t="s">
        <v>30</v>
      </c>
      <c r="D26" s="86"/>
      <c r="E26" s="6">
        <v>0</v>
      </c>
      <c r="F26" s="19">
        <v>-0.74485000000000001</v>
      </c>
      <c r="G26" s="42"/>
    </row>
    <row r="27" spans="1:7" ht="57" customHeight="1" x14ac:dyDescent="0.3">
      <c r="A27" s="1"/>
      <c r="B27" s="41" t="s">
        <v>31</v>
      </c>
      <c r="C27" s="85" t="s">
        <v>32</v>
      </c>
      <c r="D27" s="86"/>
      <c r="E27" s="6">
        <v>0</v>
      </c>
      <c r="F27" s="19">
        <v>0.48</v>
      </c>
      <c r="G27" s="42"/>
    </row>
    <row r="28" spans="1:7" ht="68.25" customHeight="1" x14ac:dyDescent="0.3">
      <c r="A28" s="1"/>
      <c r="B28" s="40" t="s">
        <v>33</v>
      </c>
      <c r="C28" s="67" t="s">
        <v>34</v>
      </c>
      <c r="D28" s="68"/>
      <c r="E28" s="5">
        <v>192</v>
      </c>
      <c r="F28" s="21">
        <v>113.53174</v>
      </c>
      <c r="G28" s="39">
        <f t="shared" si="1"/>
        <v>59.131114583333336</v>
      </c>
    </row>
    <row r="29" spans="1:7" ht="79.5" customHeight="1" x14ac:dyDescent="0.3">
      <c r="A29" s="1"/>
      <c r="B29" s="41" t="s">
        <v>35</v>
      </c>
      <c r="C29" s="85" t="s">
        <v>36</v>
      </c>
      <c r="D29" s="86"/>
      <c r="E29" s="6">
        <v>0</v>
      </c>
      <c r="F29" s="19">
        <v>113.53174</v>
      </c>
      <c r="G29" s="42"/>
    </row>
    <row r="30" spans="1:7" ht="68.25" customHeight="1" x14ac:dyDescent="0.3">
      <c r="A30" s="1"/>
      <c r="B30" s="43" t="s">
        <v>37</v>
      </c>
      <c r="C30" s="65" t="s">
        <v>38</v>
      </c>
      <c r="D30" s="66"/>
      <c r="E30" s="20">
        <v>0</v>
      </c>
      <c r="F30" s="21">
        <v>596.38310000000001</v>
      </c>
      <c r="G30" s="44"/>
    </row>
    <row r="31" spans="1:7" ht="79.5" customHeight="1" x14ac:dyDescent="0.3">
      <c r="A31" s="1"/>
      <c r="B31" s="45" t="s">
        <v>39</v>
      </c>
      <c r="C31" s="76" t="s">
        <v>40</v>
      </c>
      <c r="D31" s="77"/>
      <c r="E31" s="18">
        <v>0</v>
      </c>
      <c r="F31" s="19">
        <v>596.38310000000001</v>
      </c>
      <c r="G31" s="44"/>
    </row>
    <row r="32" spans="1:7" ht="23.25" customHeight="1" x14ac:dyDescent="0.3">
      <c r="A32" s="1"/>
      <c r="B32" s="43" t="s">
        <v>41</v>
      </c>
      <c r="C32" s="65" t="s">
        <v>42</v>
      </c>
      <c r="D32" s="66"/>
      <c r="E32" s="20">
        <f>E34+E36+E38+E40</f>
        <v>19193.643050000002</v>
      </c>
      <c r="F32" s="21">
        <v>19561.61032</v>
      </c>
      <c r="G32" s="46">
        <f t="shared" si="1"/>
        <v>101.91713094299728</v>
      </c>
    </row>
    <row r="33" spans="1:7" ht="23.25" customHeight="1" x14ac:dyDescent="0.3">
      <c r="A33" s="1"/>
      <c r="B33" s="43" t="s">
        <v>43</v>
      </c>
      <c r="C33" s="65" t="s">
        <v>44</v>
      </c>
      <c r="D33" s="66"/>
      <c r="E33" s="20">
        <f>E32</f>
        <v>19193.643050000002</v>
      </c>
      <c r="F33" s="21">
        <v>19561.61032</v>
      </c>
      <c r="G33" s="46">
        <f t="shared" si="1"/>
        <v>101.91713094299728</v>
      </c>
    </row>
    <row r="34" spans="1:7" ht="57" customHeight="1" x14ac:dyDescent="0.3">
      <c r="A34" s="1"/>
      <c r="B34" s="43" t="s">
        <v>45</v>
      </c>
      <c r="C34" s="65" t="s">
        <v>46</v>
      </c>
      <c r="D34" s="66"/>
      <c r="E34" s="20">
        <v>8813.0327300000008</v>
      </c>
      <c r="F34" s="21">
        <v>9030.804970000001</v>
      </c>
      <c r="G34" s="46">
        <f t="shared" si="1"/>
        <v>102.47102497711931</v>
      </c>
    </row>
    <row r="35" spans="1:7" ht="68.25" customHeight="1" x14ac:dyDescent="0.3">
      <c r="A35" s="1"/>
      <c r="B35" s="45" t="s">
        <v>47</v>
      </c>
      <c r="C35" s="76" t="s">
        <v>48</v>
      </c>
      <c r="D35" s="77"/>
      <c r="E35" s="18">
        <v>0</v>
      </c>
      <c r="F35" s="19">
        <v>9030.804970000001</v>
      </c>
      <c r="G35" s="44"/>
    </row>
    <row r="36" spans="1:7" ht="68.25" customHeight="1" x14ac:dyDescent="0.3">
      <c r="A36" s="1"/>
      <c r="B36" s="43" t="s">
        <v>49</v>
      </c>
      <c r="C36" s="65" t="s">
        <v>50</v>
      </c>
      <c r="D36" s="66"/>
      <c r="E36" s="20">
        <v>50.223759999999999</v>
      </c>
      <c r="F36" s="21">
        <v>63.511189999999999</v>
      </c>
      <c r="G36" s="46">
        <f t="shared" si="1"/>
        <v>126.45646204107379</v>
      </c>
    </row>
    <row r="37" spans="1:7" ht="79.5" customHeight="1" x14ac:dyDescent="0.3">
      <c r="A37" s="1"/>
      <c r="B37" s="45" t="s">
        <v>51</v>
      </c>
      <c r="C37" s="76" t="s">
        <v>52</v>
      </c>
      <c r="D37" s="77"/>
      <c r="E37" s="18">
        <v>0</v>
      </c>
      <c r="F37" s="19">
        <v>63.511189999999999</v>
      </c>
      <c r="G37" s="44"/>
    </row>
    <row r="38" spans="1:7" ht="57" customHeight="1" x14ac:dyDescent="0.3">
      <c r="A38" s="1"/>
      <c r="B38" s="43" t="s">
        <v>53</v>
      </c>
      <c r="C38" s="65" t="s">
        <v>54</v>
      </c>
      <c r="D38" s="66"/>
      <c r="E38" s="20">
        <v>11593.029479999999</v>
      </c>
      <c r="F38" s="21">
        <v>12007.278189999999</v>
      </c>
      <c r="G38" s="46">
        <f t="shared" si="1"/>
        <v>103.57325676359793</v>
      </c>
    </row>
    <row r="39" spans="1:7" ht="68.25" customHeight="1" x14ac:dyDescent="0.3">
      <c r="A39" s="1"/>
      <c r="B39" s="45" t="s">
        <v>55</v>
      </c>
      <c r="C39" s="76" t="s">
        <v>56</v>
      </c>
      <c r="D39" s="77"/>
      <c r="E39" s="18">
        <v>0</v>
      </c>
      <c r="F39" s="19">
        <v>12007.278189999999</v>
      </c>
      <c r="G39" s="44"/>
    </row>
    <row r="40" spans="1:7" ht="57" customHeight="1" x14ac:dyDescent="0.3">
      <c r="A40" s="1"/>
      <c r="B40" s="43" t="s">
        <v>57</v>
      </c>
      <c r="C40" s="65" t="s">
        <v>58</v>
      </c>
      <c r="D40" s="66"/>
      <c r="E40" s="20">
        <v>-1262.64292</v>
      </c>
      <c r="F40" s="30">
        <v>-1539.9840300000001</v>
      </c>
      <c r="G40" s="46">
        <f t="shared" si="1"/>
        <v>121.96512613399837</v>
      </c>
    </row>
    <row r="41" spans="1:7" ht="68.25" customHeight="1" x14ac:dyDescent="0.3">
      <c r="A41" s="1"/>
      <c r="B41" s="45" t="s">
        <v>59</v>
      </c>
      <c r="C41" s="76" t="s">
        <v>60</v>
      </c>
      <c r="D41" s="77"/>
      <c r="E41" s="24">
        <v>0</v>
      </c>
      <c r="F41" s="25">
        <v>-1539.9840300000001</v>
      </c>
      <c r="G41" s="44"/>
    </row>
    <row r="42" spans="1:7" ht="15" customHeight="1" x14ac:dyDescent="0.3">
      <c r="A42" s="1"/>
      <c r="B42" s="43" t="s">
        <v>61</v>
      </c>
      <c r="C42" s="65" t="s">
        <v>62</v>
      </c>
      <c r="D42" s="80"/>
      <c r="E42" s="17">
        <f>E44+E51+E56+E59+E64+E67+E74</f>
        <v>2419.3000000000002</v>
      </c>
      <c r="F42" s="33">
        <f>F44+F51+F56+F59+F64+F67+F74</f>
        <v>5700.748810000001</v>
      </c>
      <c r="G42" s="46">
        <f t="shared" si="1"/>
        <v>235.63629190261648</v>
      </c>
    </row>
    <row r="43" spans="1:7" ht="23.25" customHeight="1" x14ac:dyDescent="0.3">
      <c r="A43" s="1"/>
      <c r="B43" s="43" t="s">
        <v>63</v>
      </c>
      <c r="C43" s="65" t="s">
        <v>64</v>
      </c>
      <c r="D43" s="66"/>
      <c r="E43" s="26">
        <f>E44</f>
        <v>1433</v>
      </c>
      <c r="F43" s="23">
        <v>4483</v>
      </c>
      <c r="G43" s="46">
        <f t="shared" si="1"/>
        <v>312.84019539427777</v>
      </c>
    </row>
    <row r="44" spans="1:7" ht="23.25" customHeight="1" x14ac:dyDescent="0.3">
      <c r="A44" s="1"/>
      <c r="B44" s="43" t="s">
        <v>65</v>
      </c>
      <c r="C44" s="65" t="s">
        <v>66</v>
      </c>
      <c r="D44" s="66"/>
      <c r="E44" s="20">
        <v>1433</v>
      </c>
      <c r="F44" s="21">
        <v>4478.8917199999996</v>
      </c>
      <c r="G44" s="46">
        <f t="shared" si="1"/>
        <v>312.5535045359386</v>
      </c>
    </row>
    <row r="45" spans="1:7" ht="23.25" customHeight="1" x14ac:dyDescent="0.3">
      <c r="A45" s="1"/>
      <c r="B45" s="45" t="s">
        <v>67</v>
      </c>
      <c r="C45" s="76" t="s">
        <v>66</v>
      </c>
      <c r="D45" s="77"/>
      <c r="E45" s="18">
        <v>1433</v>
      </c>
      <c r="F45" s="19">
        <f>F46+F47+F48+F49+F50</f>
        <v>4483.8841900000007</v>
      </c>
      <c r="G45" s="46">
        <f t="shared" si="1"/>
        <v>312.90189741800424</v>
      </c>
    </row>
    <row r="46" spans="1:7" ht="45.75" customHeight="1" x14ac:dyDescent="0.3">
      <c r="A46" s="1"/>
      <c r="B46" s="47" t="s">
        <v>68</v>
      </c>
      <c r="C46" s="78" t="s">
        <v>69</v>
      </c>
      <c r="D46" s="79"/>
      <c r="E46" s="22">
        <v>0</v>
      </c>
      <c r="F46" s="19">
        <v>4423.7173499999999</v>
      </c>
      <c r="G46" s="44"/>
    </row>
    <row r="47" spans="1:7" ht="34.5" customHeight="1" x14ac:dyDescent="0.3">
      <c r="A47" s="1"/>
      <c r="B47" s="47" t="s">
        <v>70</v>
      </c>
      <c r="C47" s="78" t="s">
        <v>71</v>
      </c>
      <c r="D47" s="79"/>
      <c r="E47" s="22">
        <v>0</v>
      </c>
      <c r="F47" s="19">
        <v>22</v>
      </c>
      <c r="G47" s="44"/>
    </row>
    <row r="48" spans="1:7" ht="45.75" customHeight="1" x14ac:dyDescent="0.3">
      <c r="A48" s="1"/>
      <c r="B48" s="47" t="s">
        <v>72</v>
      </c>
      <c r="C48" s="78" t="s">
        <v>73</v>
      </c>
      <c r="D48" s="79"/>
      <c r="E48" s="22">
        <v>0</v>
      </c>
      <c r="F48" s="19">
        <v>37.799999999999997</v>
      </c>
      <c r="G48" s="44"/>
    </row>
    <row r="49" spans="1:7" ht="34.5" customHeight="1" x14ac:dyDescent="0.3">
      <c r="A49" s="1"/>
      <c r="B49" s="45" t="s">
        <v>74</v>
      </c>
      <c r="C49" s="76" t="s">
        <v>75</v>
      </c>
      <c r="D49" s="77"/>
      <c r="E49" s="22">
        <v>0</v>
      </c>
      <c r="F49" s="19">
        <v>0.18342</v>
      </c>
      <c r="G49" s="44"/>
    </row>
    <row r="50" spans="1:7" ht="34.5" customHeight="1" x14ac:dyDescent="0.3">
      <c r="A50" s="1"/>
      <c r="B50" s="47" t="s">
        <v>76</v>
      </c>
      <c r="C50" s="78" t="s">
        <v>77</v>
      </c>
      <c r="D50" s="79"/>
      <c r="E50" s="22">
        <v>0</v>
      </c>
      <c r="F50" s="19">
        <v>0.18342</v>
      </c>
      <c r="G50" s="44"/>
    </row>
    <row r="51" spans="1:7" ht="34.5" customHeight="1" x14ac:dyDescent="0.3">
      <c r="A51" s="1"/>
      <c r="B51" s="43" t="s">
        <v>78</v>
      </c>
      <c r="C51" s="65" t="s">
        <v>79</v>
      </c>
      <c r="D51" s="66"/>
      <c r="E51" s="20">
        <v>476</v>
      </c>
      <c r="F51" s="21">
        <v>396.6</v>
      </c>
      <c r="G51" s="46">
        <f t="shared" si="1"/>
        <v>83.319327731092443</v>
      </c>
    </row>
    <row r="52" spans="1:7" ht="45.75" customHeight="1" x14ac:dyDescent="0.3">
      <c r="A52" s="1"/>
      <c r="B52" s="45" t="s">
        <v>80</v>
      </c>
      <c r="C52" s="76" t="s">
        <v>81</v>
      </c>
      <c r="D52" s="77"/>
      <c r="E52" s="22">
        <v>0</v>
      </c>
      <c r="F52" s="19">
        <v>394.12316999999996</v>
      </c>
      <c r="G52" s="44"/>
    </row>
    <row r="53" spans="1:7" ht="68.25" customHeight="1" x14ac:dyDescent="0.3">
      <c r="A53" s="1"/>
      <c r="B53" s="47" t="s">
        <v>82</v>
      </c>
      <c r="C53" s="78" t="s">
        <v>83</v>
      </c>
      <c r="D53" s="79"/>
      <c r="E53" s="22">
        <v>0</v>
      </c>
      <c r="F53" s="19">
        <v>18.2</v>
      </c>
      <c r="G53" s="44"/>
    </row>
    <row r="54" spans="1:7" ht="45.75" customHeight="1" x14ac:dyDescent="0.3">
      <c r="A54" s="1"/>
      <c r="B54" s="47" t="s">
        <v>84</v>
      </c>
      <c r="C54" s="78" t="s">
        <v>85</v>
      </c>
      <c r="D54" s="79"/>
      <c r="E54" s="22">
        <v>0</v>
      </c>
      <c r="F54" s="19">
        <v>-17.832709999999999</v>
      </c>
      <c r="G54" s="44"/>
    </row>
    <row r="55" spans="1:7" ht="68.25" customHeight="1" x14ac:dyDescent="0.3">
      <c r="A55" s="1"/>
      <c r="B55" s="47" t="s">
        <v>86</v>
      </c>
      <c r="C55" s="78" t="s">
        <v>87</v>
      </c>
      <c r="D55" s="79"/>
      <c r="E55" s="22">
        <v>0</v>
      </c>
      <c r="F55" s="19">
        <v>2.1565599999999998</v>
      </c>
      <c r="G55" s="44"/>
    </row>
    <row r="56" spans="1:7" ht="34.5" customHeight="1" x14ac:dyDescent="0.3">
      <c r="A56" s="1"/>
      <c r="B56" s="43" t="s">
        <v>88</v>
      </c>
      <c r="C56" s="65" t="s">
        <v>89</v>
      </c>
      <c r="D56" s="66"/>
      <c r="E56" s="20">
        <v>0</v>
      </c>
      <c r="F56" s="21">
        <v>7.6699999999999997E-3</v>
      </c>
      <c r="G56" s="44"/>
    </row>
    <row r="57" spans="1:7" ht="45.75" customHeight="1" x14ac:dyDescent="0.3">
      <c r="A57" s="1"/>
      <c r="B57" s="45" t="s">
        <v>90</v>
      </c>
      <c r="C57" s="76" t="s">
        <v>91</v>
      </c>
      <c r="D57" s="77"/>
      <c r="E57" s="22">
        <v>0</v>
      </c>
      <c r="F57" s="19">
        <v>7.6500000000000005E-3</v>
      </c>
      <c r="G57" s="44"/>
    </row>
    <row r="58" spans="1:7" ht="34.5" customHeight="1" x14ac:dyDescent="0.3">
      <c r="A58" s="1"/>
      <c r="B58" s="45" t="s">
        <v>92</v>
      </c>
      <c r="C58" s="76" t="s">
        <v>93</v>
      </c>
      <c r="D58" s="77"/>
      <c r="E58" s="22">
        <v>0</v>
      </c>
      <c r="F58" s="19">
        <v>2.0000000000000002E-5</v>
      </c>
      <c r="G58" s="44"/>
    </row>
    <row r="59" spans="1:7" ht="23.25" customHeight="1" x14ac:dyDescent="0.3">
      <c r="A59" s="1"/>
      <c r="B59" s="43" t="s">
        <v>94</v>
      </c>
      <c r="C59" s="65" t="s">
        <v>95</v>
      </c>
      <c r="D59" s="66"/>
      <c r="E59" s="20">
        <v>0</v>
      </c>
      <c r="F59" s="21">
        <f>F60</f>
        <v>192.48446999999999</v>
      </c>
      <c r="G59" s="44"/>
    </row>
    <row r="60" spans="1:7" ht="23.25" customHeight="1" x14ac:dyDescent="0.3">
      <c r="A60" s="1"/>
      <c r="B60" s="43" t="s">
        <v>96</v>
      </c>
      <c r="C60" s="65" t="s">
        <v>95</v>
      </c>
      <c r="D60" s="66"/>
      <c r="E60" s="20">
        <v>0</v>
      </c>
      <c r="F60" s="21">
        <f>F61+F62+F63</f>
        <v>192.48446999999999</v>
      </c>
      <c r="G60" s="44"/>
    </row>
    <row r="61" spans="1:7" ht="34.5" customHeight="1" x14ac:dyDescent="0.3">
      <c r="A61" s="1"/>
      <c r="B61" s="45" t="s">
        <v>97</v>
      </c>
      <c r="C61" s="76" t="s">
        <v>98</v>
      </c>
      <c r="D61" s="77"/>
      <c r="E61" s="18">
        <v>0</v>
      </c>
      <c r="F61" s="19">
        <v>137.92851999999999</v>
      </c>
      <c r="G61" s="44"/>
    </row>
    <row r="62" spans="1:7" ht="23.25" customHeight="1" x14ac:dyDescent="0.3">
      <c r="A62" s="1"/>
      <c r="B62" s="45" t="s">
        <v>99</v>
      </c>
      <c r="C62" s="76" t="s">
        <v>100</v>
      </c>
      <c r="D62" s="77"/>
      <c r="E62" s="18">
        <v>0</v>
      </c>
      <c r="F62" s="19">
        <v>13</v>
      </c>
      <c r="G62" s="44"/>
    </row>
    <row r="63" spans="1:7" ht="34.5" customHeight="1" x14ac:dyDescent="0.3">
      <c r="A63" s="1"/>
      <c r="B63" s="45" t="s">
        <v>101</v>
      </c>
      <c r="C63" s="76" t="s">
        <v>102</v>
      </c>
      <c r="D63" s="77"/>
      <c r="E63" s="18">
        <v>0</v>
      </c>
      <c r="F63" s="19">
        <v>41.555949999999996</v>
      </c>
      <c r="G63" s="44"/>
    </row>
    <row r="64" spans="1:7" ht="34.5" customHeight="1" x14ac:dyDescent="0.3">
      <c r="A64" s="1"/>
      <c r="B64" s="43" t="s">
        <v>103</v>
      </c>
      <c r="C64" s="65" t="s">
        <v>104</v>
      </c>
      <c r="D64" s="66"/>
      <c r="E64" s="20">
        <v>0</v>
      </c>
      <c r="F64" s="21">
        <v>1.7929900000000001</v>
      </c>
      <c r="G64" s="44"/>
    </row>
    <row r="65" spans="1:7" ht="45.75" customHeight="1" x14ac:dyDescent="0.3">
      <c r="A65" s="1"/>
      <c r="B65" s="45" t="s">
        <v>105</v>
      </c>
      <c r="C65" s="76" t="s">
        <v>106</v>
      </c>
      <c r="D65" s="77"/>
      <c r="E65" s="18">
        <v>0</v>
      </c>
      <c r="F65" s="19">
        <v>-1.27345</v>
      </c>
      <c r="G65" s="44"/>
    </row>
    <row r="66" spans="1:7" ht="34.5" customHeight="1" x14ac:dyDescent="0.3">
      <c r="A66" s="1"/>
      <c r="B66" s="45" t="s">
        <v>107</v>
      </c>
      <c r="C66" s="76" t="s">
        <v>108</v>
      </c>
      <c r="D66" s="77"/>
      <c r="E66" s="18">
        <v>0</v>
      </c>
      <c r="F66" s="19">
        <v>3.0664400000000001</v>
      </c>
      <c r="G66" s="44"/>
    </row>
    <row r="67" spans="1:7" ht="15" customHeight="1" x14ac:dyDescent="0.3">
      <c r="A67" s="1"/>
      <c r="B67" s="40" t="s">
        <v>109</v>
      </c>
      <c r="C67" s="67" t="s">
        <v>110</v>
      </c>
      <c r="D67" s="68"/>
      <c r="E67" s="5">
        <v>356.3</v>
      </c>
      <c r="F67" s="21">
        <v>365.85053999999997</v>
      </c>
      <c r="G67" s="39">
        <f t="shared" si="1"/>
        <v>102.68047712601738</v>
      </c>
    </row>
    <row r="68" spans="1:7" ht="15" customHeight="1" x14ac:dyDescent="0.3">
      <c r="A68" s="1"/>
      <c r="B68" s="40" t="s">
        <v>111</v>
      </c>
      <c r="C68" s="67" t="s">
        <v>110</v>
      </c>
      <c r="D68" s="68"/>
      <c r="E68" s="5">
        <f>E67</f>
        <v>356.3</v>
      </c>
      <c r="F68" s="21">
        <v>365.24844000000002</v>
      </c>
      <c r="G68" s="39">
        <f t="shared" si="1"/>
        <v>102.51149031714849</v>
      </c>
    </row>
    <row r="69" spans="1:7" ht="34.5" customHeight="1" x14ac:dyDescent="0.3">
      <c r="A69" s="1"/>
      <c r="B69" s="41" t="s">
        <v>112</v>
      </c>
      <c r="C69" s="85" t="s">
        <v>113</v>
      </c>
      <c r="D69" s="86"/>
      <c r="E69" s="6">
        <v>0</v>
      </c>
      <c r="F69" s="19">
        <v>360.43725000000001</v>
      </c>
      <c r="G69" s="42"/>
    </row>
    <row r="70" spans="1:7" ht="23.25" customHeight="1" x14ac:dyDescent="0.3">
      <c r="A70" s="1"/>
      <c r="B70" s="41" t="s">
        <v>114</v>
      </c>
      <c r="C70" s="85" t="s">
        <v>115</v>
      </c>
      <c r="D70" s="86"/>
      <c r="E70" s="6">
        <v>0</v>
      </c>
      <c r="F70" s="19">
        <v>2.01119</v>
      </c>
      <c r="G70" s="42"/>
    </row>
    <row r="71" spans="1:7" ht="34.5" customHeight="1" x14ac:dyDescent="0.3">
      <c r="A71" s="1"/>
      <c r="B71" s="41" t="s">
        <v>116</v>
      </c>
      <c r="C71" s="85" t="s">
        <v>117</v>
      </c>
      <c r="D71" s="86"/>
      <c r="E71" s="6">
        <v>0</v>
      </c>
      <c r="F71" s="19">
        <v>2.8</v>
      </c>
      <c r="G71" s="42"/>
    </row>
    <row r="72" spans="1:7" ht="23.25" customHeight="1" x14ac:dyDescent="0.3">
      <c r="A72" s="1"/>
      <c r="B72" s="40" t="s">
        <v>118</v>
      </c>
      <c r="C72" s="67" t="s">
        <v>119</v>
      </c>
      <c r="D72" s="68"/>
      <c r="E72" s="5">
        <v>0</v>
      </c>
      <c r="F72" s="21">
        <v>0.60209999999999997</v>
      </c>
      <c r="G72" s="42"/>
    </row>
    <row r="73" spans="1:7" ht="45.75" customHeight="1" x14ac:dyDescent="0.3">
      <c r="A73" s="1"/>
      <c r="B73" s="41" t="s">
        <v>120</v>
      </c>
      <c r="C73" s="85" t="s">
        <v>121</v>
      </c>
      <c r="D73" s="86"/>
      <c r="E73" s="6">
        <v>0</v>
      </c>
      <c r="F73" s="19">
        <v>0.60209999999999997</v>
      </c>
      <c r="G73" s="42"/>
    </row>
    <row r="74" spans="1:7" ht="23.25" customHeight="1" x14ac:dyDescent="0.3">
      <c r="A74" s="1"/>
      <c r="B74" s="40" t="s">
        <v>122</v>
      </c>
      <c r="C74" s="67" t="s">
        <v>123</v>
      </c>
      <c r="D74" s="68"/>
      <c r="E74" s="5">
        <v>154</v>
      </c>
      <c r="F74" s="21">
        <v>265.12142</v>
      </c>
      <c r="G74" s="39">
        <f t="shared" si="1"/>
        <v>172.15676623376623</v>
      </c>
    </row>
    <row r="75" spans="1:7" ht="34.5" customHeight="1" x14ac:dyDescent="0.3">
      <c r="A75" s="1"/>
      <c r="B75" s="40" t="s">
        <v>124</v>
      </c>
      <c r="C75" s="67" t="s">
        <v>125</v>
      </c>
      <c r="D75" s="68"/>
      <c r="E75" s="5">
        <v>154</v>
      </c>
      <c r="F75" s="21">
        <v>265.12142</v>
      </c>
      <c r="G75" s="39">
        <f t="shared" si="1"/>
        <v>172.15676623376623</v>
      </c>
    </row>
    <row r="76" spans="1:7" ht="45.75" customHeight="1" x14ac:dyDescent="0.3">
      <c r="A76" s="1"/>
      <c r="B76" s="41" t="s">
        <v>126</v>
      </c>
      <c r="C76" s="76" t="s">
        <v>127</v>
      </c>
      <c r="D76" s="77"/>
      <c r="E76" s="18">
        <v>0</v>
      </c>
      <c r="F76" s="19">
        <v>263.19369</v>
      </c>
      <c r="G76" s="44"/>
    </row>
    <row r="77" spans="1:7" ht="34.5" customHeight="1" x14ac:dyDescent="0.3">
      <c r="A77" s="1"/>
      <c r="B77" s="41" t="s">
        <v>128</v>
      </c>
      <c r="C77" s="76" t="s">
        <v>129</v>
      </c>
      <c r="D77" s="77"/>
      <c r="E77" s="18">
        <v>0</v>
      </c>
      <c r="F77" s="19">
        <v>1.9277299999999999</v>
      </c>
      <c r="G77" s="44"/>
    </row>
    <row r="78" spans="1:7" ht="15" customHeight="1" x14ac:dyDescent="0.3">
      <c r="A78" s="1"/>
      <c r="B78" s="40" t="s">
        <v>130</v>
      </c>
      <c r="C78" s="65" t="s">
        <v>131</v>
      </c>
      <c r="D78" s="66"/>
      <c r="E78" s="20">
        <v>0</v>
      </c>
      <c r="F78" s="21">
        <v>-351.11</v>
      </c>
      <c r="G78" s="44"/>
    </row>
    <row r="79" spans="1:7" ht="15" customHeight="1" x14ac:dyDescent="0.3">
      <c r="A79" s="1"/>
      <c r="B79" s="40" t="s">
        <v>132</v>
      </c>
      <c r="C79" s="65" t="s">
        <v>133</v>
      </c>
      <c r="D79" s="66"/>
      <c r="E79" s="20">
        <v>0</v>
      </c>
      <c r="F79" s="21">
        <v>0.307</v>
      </c>
      <c r="G79" s="44"/>
    </row>
    <row r="80" spans="1:7" ht="34.5" customHeight="1" x14ac:dyDescent="0.3">
      <c r="A80" s="1"/>
      <c r="B80" s="40" t="s">
        <v>134</v>
      </c>
      <c r="C80" s="65" t="s">
        <v>135</v>
      </c>
      <c r="D80" s="66"/>
      <c r="E80" s="20">
        <v>0</v>
      </c>
      <c r="F80" s="21">
        <v>0.307</v>
      </c>
      <c r="G80" s="44"/>
    </row>
    <row r="81" spans="1:7" ht="57" customHeight="1" x14ac:dyDescent="0.3">
      <c r="A81" s="1"/>
      <c r="B81" s="41" t="s">
        <v>136</v>
      </c>
      <c r="C81" s="76" t="s">
        <v>137</v>
      </c>
      <c r="D81" s="77"/>
      <c r="E81" s="18">
        <v>0</v>
      </c>
      <c r="F81" s="19">
        <v>0.25700000000000001</v>
      </c>
      <c r="G81" s="44"/>
    </row>
    <row r="82" spans="1:7" ht="34.5" customHeight="1" x14ac:dyDescent="0.3">
      <c r="A82" s="1"/>
      <c r="B82" s="41" t="s">
        <v>138</v>
      </c>
      <c r="C82" s="76" t="s">
        <v>139</v>
      </c>
      <c r="D82" s="77"/>
      <c r="E82" s="18">
        <v>0</v>
      </c>
      <c r="F82" s="19">
        <v>0.05</v>
      </c>
      <c r="G82" s="44"/>
    </row>
    <row r="83" spans="1:7" ht="15" customHeight="1" x14ac:dyDescent="0.3">
      <c r="A83" s="1"/>
      <c r="B83" s="40" t="s">
        <v>140</v>
      </c>
      <c r="C83" s="65" t="s">
        <v>141</v>
      </c>
      <c r="D83" s="66"/>
      <c r="E83" s="20">
        <v>0</v>
      </c>
      <c r="F83" s="21">
        <v>-351.41699999999997</v>
      </c>
      <c r="G83" s="44"/>
    </row>
    <row r="84" spans="1:7" ht="15" customHeight="1" x14ac:dyDescent="0.3">
      <c r="A84" s="1"/>
      <c r="B84" s="40" t="s">
        <v>142</v>
      </c>
      <c r="C84" s="65" t="s">
        <v>143</v>
      </c>
      <c r="D84" s="66"/>
      <c r="E84" s="20">
        <v>0</v>
      </c>
      <c r="F84" s="21">
        <v>-351.41699999999997</v>
      </c>
      <c r="G84" s="44"/>
    </row>
    <row r="85" spans="1:7" ht="23.25" customHeight="1" x14ac:dyDescent="0.3">
      <c r="A85" s="1"/>
      <c r="B85" s="41" t="s">
        <v>144</v>
      </c>
      <c r="C85" s="76" t="s">
        <v>145</v>
      </c>
      <c r="D85" s="77"/>
      <c r="E85" s="18">
        <v>0</v>
      </c>
      <c r="F85" s="19">
        <v>-351.41699999999997</v>
      </c>
      <c r="G85" s="44"/>
    </row>
    <row r="86" spans="1:7" ht="45.75" customHeight="1" x14ac:dyDescent="0.3">
      <c r="A86" s="1"/>
      <c r="B86" s="48" t="s">
        <v>146</v>
      </c>
      <c r="C86" s="78" t="s">
        <v>147</v>
      </c>
      <c r="D86" s="79"/>
      <c r="E86" s="22">
        <v>0</v>
      </c>
      <c r="F86" s="19">
        <v>-351.41699999999997</v>
      </c>
      <c r="G86" s="44"/>
    </row>
    <row r="87" spans="1:7" ht="15" customHeight="1" x14ac:dyDescent="0.3">
      <c r="A87" s="1"/>
      <c r="B87" s="40" t="s">
        <v>148</v>
      </c>
      <c r="C87" s="65" t="s">
        <v>149</v>
      </c>
      <c r="D87" s="66"/>
      <c r="E87" s="20">
        <v>5095</v>
      </c>
      <c r="F87" s="21">
        <f>F88</f>
        <v>1962.17174</v>
      </c>
      <c r="G87" s="46">
        <f t="shared" ref="G87:G130" si="2">F87/E87*100</f>
        <v>38.511712266928363</v>
      </c>
    </row>
    <row r="88" spans="1:7" ht="23.25" customHeight="1" x14ac:dyDescent="0.3">
      <c r="A88" s="1"/>
      <c r="B88" s="40" t="s">
        <v>150</v>
      </c>
      <c r="C88" s="65" t="s">
        <v>151</v>
      </c>
      <c r="D88" s="66"/>
      <c r="E88" s="20">
        <v>5023</v>
      </c>
      <c r="F88" s="21">
        <f>F89</f>
        <v>1962.17174</v>
      </c>
      <c r="G88" s="46">
        <f t="shared" si="2"/>
        <v>39.063741588692018</v>
      </c>
    </row>
    <row r="89" spans="1:7" ht="34.5" customHeight="1" x14ac:dyDescent="0.3">
      <c r="A89" s="1"/>
      <c r="B89" s="40" t="s">
        <v>152</v>
      </c>
      <c r="C89" s="65" t="s">
        <v>153</v>
      </c>
      <c r="D89" s="66"/>
      <c r="E89" s="20">
        <v>5023</v>
      </c>
      <c r="F89" s="21">
        <f>F90+F91</f>
        <v>1962.17174</v>
      </c>
      <c r="G89" s="46">
        <f t="shared" si="2"/>
        <v>39.063741588692018</v>
      </c>
    </row>
    <row r="90" spans="1:7" ht="45.75" customHeight="1" x14ac:dyDescent="0.3">
      <c r="A90" s="1"/>
      <c r="B90" s="41" t="s">
        <v>154</v>
      </c>
      <c r="C90" s="76" t="s">
        <v>155</v>
      </c>
      <c r="D90" s="77"/>
      <c r="E90" s="18">
        <v>0</v>
      </c>
      <c r="F90" s="19">
        <v>1936.5717400000001</v>
      </c>
      <c r="G90" s="44"/>
    </row>
    <row r="91" spans="1:7" ht="57" customHeight="1" x14ac:dyDescent="0.3">
      <c r="A91" s="1"/>
      <c r="B91" s="41" t="s">
        <v>156</v>
      </c>
      <c r="C91" s="81" t="s">
        <v>157</v>
      </c>
      <c r="D91" s="82"/>
      <c r="E91" s="24">
        <v>0</v>
      </c>
      <c r="F91" s="25">
        <v>25.6</v>
      </c>
      <c r="G91" s="49"/>
    </row>
    <row r="92" spans="1:7" ht="29.25" customHeight="1" x14ac:dyDescent="0.3">
      <c r="A92" s="1"/>
      <c r="B92" s="50" t="s">
        <v>423</v>
      </c>
      <c r="C92" s="73" t="s">
        <v>422</v>
      </c>
      <c r="D92" s="73"/>
      <c r="E92" s="11">
        <v>72</v>
      </c>
      <c r="F92" s="11">
        <v>0</v>
      </c>
      <c r="G92" s="51"/>
    </row>
    <row r="93" spans="1:7" ht="29.25" customHeight="1" x14ac:dyDescent="0.3">
      <c r="A93" s="8"/>
      <c r="B93" s="52" t="s">
        <v>418</v>
      </c>
      <c r="C93" s="83" t="s">
        <v>421</v>
      </c>
      <c r="D93" s="84"/>
      <c r="E93" s="10">
        <v>72</v>
      </c>
      <c r="F93" s="10">
        <v>0</v>
      </c>
      <c r="G93" s="53"/>
    </row>
    <row r="94" spans="1:7" ht="23.25" customHeight="1" x14ac:dyDescent="0.3">
      <c r="A94" s="1"/>
      <c r="B94" s="40" t="s">
        <v>158</v>
      </c>
      <c r="C94" s="65" t="s">
        <v>159</v>
      </c>
      <c r="D94" s="66"/>
      <c r="E94" s="26">
        <v>6125</v>
      </c>
      <c r="F94" s="23">
        <v>4690.5904099999998</v>
      </c>
      <c r="G94" s="54">
        <f t="shared" si="2"/>
        <v>76.581067918367339</v>
      </c>
    </row>
    <row r="95" spans="1:7" ht="68.25" customHeight="1" x14ac:dyDescent="0.3">
      <c r="A95" s="1"/>
      <c r="B95" s="40" t="s">
        <v>160</v>
      </c>
      <c r="C95" s="65" t="s">
        <v>161</v>
      </c>
      <c r="D95" s="66"/>
      <c r="E95" s="20">
        <v>6125</v>
      </c>
      <c r="F95" s="21">
        <v>4690.5904099999998</v>
      </c>
      <c r="G95" s="46">
        <f t="shared" si="2"/>
        <v>76.581067918367339</v>
      </c>
    </row>
    <row r="96" spans="1:7" ht="45.75" customHeight="1" x14ac:dyDescent="0.3">
      <c r="A96" s="1"/>
      <c r="B96" s="40" t="s">
        <v>162</v>
      </c>
      <c r="C96" s="65" t="s">
        <v>163</v>
      </c>
      <c r="D96" s="66"/>
      <c r="E96" s="20">
        <v>6125</v>
      </c>
      <c r="F96" s="21">
        <v>4686.7874599999996</v>
      </c>
      <c r="G96" s="46">
        <f t="shared" si="2"/>
        <v>76.518978938775504</v>
      </c>
    </row>
    <row r="97" spans="1:7" ht="57" customHeight="1" x14ac:dyDescent="0.3">
      <c r="A97" s="1"/>
      <c r="B97" s="41" t="s">
        <v>164</v>
      </c>
      <c r="C97" s="76" t="s">
        <v>165</v>
      </c>
      <c r="D97" s="77"/>
      <c r="E97" s="18">
        <v>6125</v>
      </c>
      <c r="F97" s="19">
        <v>4686.7874599999996</v>
      </c>
      <c r="G97" s="46">
        <f t="shared" si="2"/>
        <v>76.518978938775504</v>
      </c>
    </row>
    <row r="98" spans="1:7" ht="57" customHeight="1" x14ac:dyDescent="0.3">
      <c r="A98" s="1"/>
      <c r="B98" s="48" t="s">
        <v>166</v>
      </c>
      <c r="C98" s="78" t="s">
        <v>167</v>
      </c>
      <c r="D98" s="79"/>
      <c r="E98" s="27">
        <v>0</v>
      </c>
      <c r="F98" s="19">
        <v>1012.78608</v>
      </c>
      <c r="G98" s="44"/>
    </row>
    <row r="99" spans="1:7" ht="57" customHeight="1" x14ac:dyDescent="0.3">
      <c r="A99" s="1"/>
      <c r="B99" s="48" t="s">
        <v>168</v>
      </c>
      <c r="C99" s="78" t="s">
        <v>165</v>
      </c>
      <c r="D99" s="79"/>
      <c r="E99" s="27">
        <v>0</v>
      </c>
      <c r="F99" s="19">
        <v>1005.02833</v>
      </c>
      <c r="G99" s="44"/>
    </row>
    <row r="100" spans="1:7" ht="68.25" customHeight="1" x14ac:dyDescent="0.3">
      <c r="A100" s="1"/>
      <c r="B100" s="40" t="s">
        <v>169</v>
      </c>
      <c r="C100" s="65" t="s">
        <v>170</v>
      </c>
      <c r="D100" s="66"/>
      <c r="E100" s="20">
        <v>0</v>
      </c>
      <c r="F100" s="19">
        <v>3.8029499999999996</v>
      </c>
      <c r="G100" s="44"/>
    </row>
    <row r="101" spans="1:7" ht="45.75" customHeight="1" x14ac:dyDescent="0.3">
      <c r="A101" s="1"/>
      <c r="B101" s="41" t="s">
        <v>171</v>
      </c>
      <c r="C101" s="76" t="s">
        <v>172</v>
      </c>
      <c r="D101" s="77"/>
      <c r="E101" s="18">
        <v>0</v>
      </c>
      <c r="F101" s="19">
        <v>3.8029499999999996</v>
      </c>
      <c r="G101" s="44"/>
    </row>
    <row r="102" spans="1:7" ht="15" customHeight="1" x14ac:dyDescent="0.3">
      <c r="A102" s="1"/>
      <c r="B102" s="40" t="s">
        <v>173</v>
      </c>
      <c r="C102" s="65" t="s">
        <v>174</v>
      </c>
      <c r="D102" s="66"/>
      <c r="E102" s="20">
        <v>19</v>
      </c>
      <c r="F102" s="21">
        <v>471.23354999999998</v>
      </c>
      <c r="G102" s="46">
        <f t="shared" si="2"/>
        <v>2480.1765789473684</v>
      </c>
    </row>
    <row r="103" spans="1:7" ht="15" customHeight="1" x14ac:dyDescent="0.3">
      <c r="A103" s="1"/>
      <c r="B103" s="40" t="s">
        <v>175</v>
      </c>
      <c r="C103" s="65" t="s">
        <v>176</v>
      </c>
      <c r="D103" s="66"/>
      <c r="E103" s="20">
        <v>19</v>
      </c>
      <c r="F103" s="21">
        <v>471.23354999999998</v>
      </c>
      <c r="G103" s="46">
        <f t="shared" si="2"/>
        <v>2480.1765789473684</v>
      </c>
    </row>
    <row r="104" spans="1:7" ht="23.25" customHeight="1" x14ac:dyDescent="0.3">
      <c r="A104" s="1"/>
      <c r="B104" s="40" t="s">
        <v>177</v>
      </c>
      <c r="C104" s="65" t="s">
        <v>178</v>
      </c>
      <c r="D104" s="66"/>
      <c r="E104" s="20">
        <v>10</v>
      </c>
      <c r="F104" s="21">
        <v>50.622589999999995</v>
      </c>
      <c r="G104" s="46">
        <f t="shared" si="2"/>
        <v>506.22589999999991</v>
      </c>
    </row>
    <row r="105" spans="1:7" ht="45.75" customHeight="1" x14ac:dyDescent="0.3">
      <c r="A105" s="1"/>
      <c r="B105" s="41" t="s">
        <v>179</v>
      </c>
      <c r="C105" s="76" t="s">
        <v>180</v>
      </c>
      <c r="D105" s="77"/>
      <c r="E105" s="18">
        <v>0</v>
      </c>
      <c r="F105" s="19">
        <v>50.622589999999995</v>
      </c>
      <c r="G105" s="44"/>
    </row>
    <row r="106" spans="1:7" ht="15" customHeight="1" x14ac:dyDescent="0.3">
      <c r="A106" s="1"/>
      <c r="B106" s="40" t="s">
        <v>181</v>
      </c>
      <c r="C106" s="65" t="s">
        <v>182</v>
      </c>
      <c r="D106" s="66"/>
      <c r="E106" s="20">
        <v>0</v>
      </c>
      <c r="F106" s="21">
        <v>2.52</v>
      </c>
      <c r="G106" s="44"/>
    </row>
    <row r="107" spans="1:7" ht="45.75" customHeight="1" x14ac:dyDescent="0.3">
      <c r="A107" s="1"/>
      <c r="B107" s="41" t="s">
        <v>183</v>
      </c>
      <c r="C107" s="76" t="s">
        <v>184</v>
      </c>
      <c r="D107" s="77"/>
      <c r="E107" s="18">
        <v>0</v>
      </c>
      <c r="F107" s="19">
        <v>2.52</v>
      </c>
      <c r="G107" s="44"/>
    </row>
    <row r="108" spans="1:7" ht="15" customHeight="1" x14ac:dyDescent="0.3">
      <c r="A108" s="1"/>
      <c r="B108" s="40" t="s">
        <v>185</v>
      </c>
      <c r="C108" s="65" t="s">
        <v>186</v>
      </c>
      <c r="D108" s="66"/>
      <c r="E108" s="20">
        <v>9</v>
      </c>
      <c r="F108" s="21">
        <v>418.09096</v>
      </c>
      <c r="G108" s="46">
        <f t="shared" si="2"/>
        <v>4645.4551111111105</v>
      </c>
    </row>
    <row r="109" spans="1:7" ht="15" customHeight="1" x14ac:dyDescent="0.3">
      <c r="A109" s="1"/>
      <c r="B109" s="41" t="s">
        <v>187</v>
      </c>
      <c r="C109" s="76" t="s">
        <v>188</v>
      </c>
      <c r="D109" s="77"/>
      <c r="E109" s="18">
        <v>9</v>
      </c>
      <c r="F109" s="19">
        <v>18.090959999999999</v>
      </c>
      <c r="G109" s="46">
        <f t="shared" si="2"/>
        <v>201.01066666666668</v>
      </c>
    </row>
    <row r="110" spans="1:7" ht="34.5" customHeight="1" x14ac:dyDescent="0.3">
      <c r="A110" s="1"/>
      <c r="B110" s="48" t="s">
        <v>189</v>
      </c>
      <c r="C110" s="78" t="s">
        <v>190</v>
      </c>
      <c r="D110" s="79"/>
      <c r="E110" s="27">
        <v>0</v>
      </c>
      <c r="F110" s="19">
        <v>18.090959999999999</v>
      </c>
      <c r="G110" s="46"/>
    </row>
    <row r="111" spans="1:7" ht="15" customHeight="1" x14ac:dyDescent="0.3">
      <c r="A111" s="1"/>
      <c r="B111" s="41" t="s">
        <v>191</v>
      </c>
      <c r="C111" s="76" t="s">
        <v>192</v>
      </c>
      <c r="D111" s="77"/>
      <c r="E111" s="18">
        <v>0</v>
      </c>
      <c r="F111" s="19">
        <v>400</v>
      </c>
      <c r="G111" s="46"/>
    </row>
    <row r="112" spans="1:7" ht="34.5" customHeight="1" x14ac:dyDescent="0.3">
      <c r="A112" s="1"/>
      <c r="B112" s="48" t="s">
        <v>193</v>
      </c>
      <c r="C112" s="78" t="s">
        <v>194</v>
      </c>
      <c r="D112" s="79"/>
      <c r="E112" s="28">
        <v>0</v>
      </c>
      <c r="F112" s="25">
        <v>400</v>
      </c>
      <c r="G112" s="46"/>
    </row>
    <row r="113" spans="1:7" ht="23.25" customHeight="1" x14ac:dyDescent="0.3">
      <c r="A113" s="1"/>
      <c r="B113" s="40" t="s">
        <v>195</v>
      </c>
      <c r="C113" s="65" t="s">
        <v>196</v>
      </c>
      <c r="D113" s="80"/>
      <c r="E113" s="17">
        <f>SUM(E115:E116)</f>
        <v>1341</v>
      </c>
      <c r="F113" s="33">
        <f>SUM(F115:F116)</f>
        <v>166.30514000000002</v>
      </c>
      <c r="G113" s="46">
        <f t="shared" si="2"/>
        <v>12.401576435495901</v>
      </c>
    </row>
    <row r="114" spans="1:7" ht="23.25" customHeight="1" x14ac:dyDescent="0.3">
      <c r="A114" s="1"/>
      <c r="B114" s="55" t="s">
        <v>419</v>
      </c>
      <c r="C114" s="74"/>
      <c r="D114" s="75"/>
      <c r="E114" s="26">
        <v>149</v>
      </c>
      <c r="F114" s="23">
        <v>0</v>
      </c>
      <c r="G114" s="46">
        <f t="shared" si="2"/>
        <v>0</v>
      </c>
    </row>
    <row r="115" spans="1:7" ht="23.25" customHeight="1" x14ac:dyDescent="0.3">
      <c r="A115" s="1"/>
      <c r="B115" s="52" t="s">
        <v>420</v>
      </c>
      <c r="C115" s="74"/>
      <c r="D115" s="75"/>
      <c r="E115" s="20">
        <v>149</v>
      </c>
      <c r="F115" s="21">
        <v>0</v>
      </c>
      <c r="G115" s="46">
        <f t="shared" si="2"/>
        <v>0</v>
      </c>
    </row>
    <row r="116" spans="1:7" ht="23.25" customHeight="1" x14ac:dyDescent="0.3">
      <c r="A116" s="1"/>
      <c r="B116" s="40" t="s">
        <v>197</v>
      </c>
      <c r="C116" s="65" t="s">
        <v>198</v>
      </c>
      <c r="D116" s="66"/>
      <c r="E116" s="20">
        <v>1192</v>
      </c>
      <c r="F116" s="21">
        <v>166.30514000000002</v>
      </c>
      <c r="G116" s="46">
        <f t="shared" si="2"/>
        <v>13.951773489932886</v>
      </c>
    </row>
    <row r="117" spans="1:7" ht="23.25" customHeight="1" x14ac:dyDescent="0.3">
      <c r="A117" s="1"/>
      <c r="B117" s="40" t="s">
        <v>199</v>
      </c>
      <c r="C117" s="65" t="s">
        <v>200</v>
      </c>
      <c r="D117" s="66"/>
      <c r="E117" s="20">
        <v>1192</v>
      </c>
      <c r="F117" s="21">
        <v>166.30514000000002</v>
      </c>
      <c r="G117" s="46">
        <f t="shared" si="2"/>
        <v>13.951773489932886</v>
      </c>
    </row>
    <row r="118" spans="1:7" ht="45.75" customHeight="1" x14ac:dyDescent="0.3">
      <c r="A118" s="1"/>
      <c r="B118" s="41" t="s">
        <v>201</v>
      </c>
      <c r="C118" s="76" t="s">
        <v>202</v>
      </c>
      <c r="D118" s="77"/>
      <c r="E118" s="18">
        <v>1192</v>
      </c>
      <c r="F118" s="19">
        <v>166.30514000000002</v>
      </c>
      <c r="G118" s="46">
        <f t="shared" si="2"/>
        <v>13.951773489932886</v>
      </c>
    </row>
    <row r="119" spans="1:7" ht="15" customHeight="1" x14ac:dyDescent="0.3">
      <c r="A119" s="1"/>
      <c r="B119" s="40" t="s">
        <v>203</v>
      </c>
      <c r="C119" s="65" t="s">
        <v>204</v>
      </c>
      <c r="D119" s="66"/>
      <c r="E119" s="20">
        <f>E120</f>
        <v>1014</v>
      </c>
      <c r="F119" s="21">
        <v>1685.32971</v>
      </c>
      <c r="G119" s="46">
        <f t="shared" si="2"/>
        <v>166.20608579881656</v>
      </c>
    </row>
    <row r="120" spans="1:7" ht="23.25" customHeight="1" x14ac:dyDescent="0.3">
      <c r="A120" s="1"/>
      <c r="B120" s="40" t="s">
        <v>205</v>
      </c>
      <c r="C120" s="65" t="s">
        <v>206</v>
      </c>
      <c r="D120" s="66"/>
      <c r="E120" s="20">
        <f>E121+E126+E130+E134+E137+E140+E143+E146+E152+E155+E160+E167+E172+E175</f>
        <v>1014</v>
      </c>
      <c r="F120" s="21">
        <v>1533.6755500000002</v>
      </c>
      <c r="G120" s="46">
        <f t="shared" si="2"/>
        <v>151.25005424063119</v>
      </c>
    </row>
    <row r="121" spans="1:7" ht="45.75" customHeight="1" x14ac:dyDescent="0.3">
      <c r="A121" s="1"/>
      <c r="B121" s="40" t="s">
        <v>207</v>
      </c>
      <c r="C121" s="65" t="s">
        <v>208</v>
      </c>
      <c r="D121" s="66"/>
      <c r="E121" s="20">
        <v>31</v>
      </c>
      <c r="F121" s="21">
        <v>50.35004</v>
      </c>
      <c r="G121" s="46">
        <f t="shared" si="2"/>
        <v>162.41948387096775</v>
      </c>
    </row>
    <row r="122" spans="1:7" ht="57" customHeight="1" x14ac:dyDescent="0.3">
      <c r="A122" s="1"/>
      <c r="B122" s="41" t="s">
        <v>209</v>
      </c>
      <c r="C122" s="76" t="s">
        <v>210</v>
      </c>
      <c r="D122" s="77"/>
      <c r="E122" s="18">
        <v>0</v>
      </c>
      <c r="F122" s="19">
        <v>50.35004</v>
      </c>
      <c r="G122" s="44"/>
    </row>
    <row r="123" spans="1:7" ht="90.75" customHeight="1" x14ac:dyDescent="0.3">
      <c r="A123" s="1"/>
      <c r="B123" s="48" t="s">
        <v>211</v>
      </c>
      <c r="C123" s="78" t="s">
        <v>212</v>
      </c>
      <c r="D123" s="79"/>
      <c r="E123" s="27">
        <v>0</v>
      </c>
      <c r="F123" s="19">
        <v>5.0040000000000001E-2</v>
      </c>
      <c r="G123" s="44"/>
    </row>
    <row r="124" spans="1:7" ht="68.25" customHeight="1" x14ac:dyDescent="0.3">
      <c r="A124" s="1"/>
      <c r="B124" s="48" t="s">
        <v>213</v>
      </c>
      <c r="C124" s="78" t="s">
        <v>214</v>
      </c>
      <c r="D124" s="79"/>
      <c r="E124" s="27">
        <v>0</v>
      </c>
      <c r="F124" s="19">
        <v>35.299999999999997</v>
      </c>
      <c r="G124" s="44"/>
    </row>
    <row r="125" spans="1:7" ht="57" customHeight="1" x14ac:dyDescent="0.3">
      <c r="A125" s="1"/>
      <c r="B125" s="48" t="s">
        <v>215</v>
      </c>
      <c r="C125" s="78" t="s">
        <v>216</v>
      </c>
      <c r="D125" s="79"/>
      <c r="E125" s="27">
        <v>0</v>
      </c>
      <c r="F125" s="19">
        <v>15</v>
      </c>
      <c r="G125" s="44"/>
    </row>
    <row r="126" spans="1:7" ht="57" customHeight="1" x14ac:dyDescent="0.3">
      <c r="A126" s="1"/>
      <c r="B126" s="40" t="s">
        <v>217</v>
      </c>
      <c r="C126" s="65" t="s">
        <v>218</v>
      </c>
      <c r="D126" s="66"/>
      <c r="E126" s="20">
        <v>5</v>
      </c>
      <c r="F126" s="21">
        <v>24</v>
      </c>
      <c r="G126" s="46">
        <f t="shared" si="2"/>
        <v>480</v>
      </c>
    </row>
    <row r="127" spans="1:7" ht="68.25" customHeight="1" x14ac:dyDescent="0.3">
      <c r="A127" s="1"/>
      <c r="B127" s="41" t="s">
        <v>219</v>
      </c>
      <c r="C127" s="76" t="s">
        <v>220</v>
      </c>
      <c r="D127" s="77"/>
      <c r="E127" s="18">
        <v>0</v>
      </c>
      <c r="F127" s="19">
        <v>24</v>
      </c>
      <c r="G127" s="44"/>
    </row>
    <row r="128" spans="1:7" ht="124.5" customHeight="1" x14ac:dyDescent="0.3">
      <c r="A128" s="1"/>
      <c r="B128" s="48" t="s">
        <v>221</v>
      </c>
      <c r="C128" s="78" t="s">
        <v>222</v>
      </c>
      <c r="D128" s="79"/>
      <c r="E128" s="27">
        <v>0</v>
      </c>
      <c r="F128" s="19">
        <v>12</v>
      </c>
      <c r="G128" s="44"/>
    </row>
    <row r="129" spans="1:7" ht="68.25" customHeight="1" x14ac:dyDescent="0.3">
      <c r="A129" s="1"/>
      <c r="B129" s="48" t="s">
        <v>223</v>
      </c>
      <c r="C129" s="78" t="s">
        <v>220</v>
      </c>
      <c r="D129" s="79"/>
      <c r="E129" s="27">
        <v>0</v>
      </c>
      <c r="F129" s="19">
        <v>12</v>
      </c>
      <c r="G129" s="44"/>
    </row>
    <row r="130" spans="1:7" ht="45.75" customHeight="1" x14ac:dyDescent="0.3">
      <c r="A130" s="1"/>
      <c r="B130" s="40" t="s">
        <v>224</v>
      </c>
      <c r="C130" s="65" t="s">
        <v>225</v>
      </c>
      <c r="D130" s="66"/>
      <c r="E130" s="20">
        <v>140</v>
      </c>
      <c r="F130" s="21">
        <v>236.16744</v>
      </c>
      <c r="G130" s="46">
        <f t="shared" si="2"/>
        <v>168.69102857142857</v>
      </c>
    </row>
    <row r="131" spans="1:7" ht="57" customHeight="1" x14ac:dyDescent="0.3">
      <c r="A131" s="1"/>
      <c r="B131" s="41" t="s">
        <v>226</v>
      </c>
      <c r="C131" s="76" t="s">
        <v>227</v>
      </c>
      <c r="D131" s="77"/>
      <c r="E131" s="18">
        <v>0</v>
      </c>
      <c r="F131" s="19">
        <v>236.16744</v>
      </c>
      <c r="G131" s="44"/>
    </row>
    <row r="132" spans="1:7" ht="57" customHeight="1" x14ac:dyDescent="0.3">
      <c r="A132" s="1"/>
      <c r="B132" s="48" t="s">
        <v>228</v>
      </c>
      <c r="C132" s="78" t="s">
        <v>227</v>
      </c>
      <c r="D132" s="79"/>
      <c r="E132" s="27">
        <v>0</v>
      </c>
      <c r="F132" s="19">
        <v>1</v>
      </c>
      <c r="G132" s="44"/>
    </row>
    <row r="133" spans="1:7" ht="79.5" customHeight="1" x14ac:dyDescent="0.3">
      <c r="A133" s="1"/>
      <c r="B133" s="48" t="s">
        <v>229</v>
      </c>
      <c r="C133" s="78" t="s">
        <v>230</v>
      </c>
      <c r="D133" s="79"/>
      <c r="E133" s="27">
        <v>0</v>
      </c>
      <c r="F133" s="19">
        <v>235.16744</v>
      </c>
      <c r="G133" s="44"/>
    </row>
    <row r="134" spans="1:7" ht="45.75" customHeight="1" x14ac:dyDescent="0.3">
      <c r="A134" s="1"/>
      <c r="B134" s="40" t="s">
        <v>231</v>
      </c>
      <c r="C134" s="65" t="s">
        <v>232</v>
      </c>
      <c r="D134" s="66"/>
      <c r="E134" s="20">
        <v>0</v>
      </c>
      <c r="F134" s="21">
        <v>10</v>
      </c>
      <c r="G134" s="44"/>
    </row>
    <row r="135" spans="1:7" ht="57" customHeight="1" x14ac:dyDescent="0.3">
      <c r="A135" s="1"/>
      <c r="B135" s="41" t="s">
        <v>233</v>
      </c>
      <c r="C135" s="76" t="s">
        <v>234</v>
      </c>
      <c r="D135" s="77"/>
      <c r="E135" s="18">
        <v>0</v>
      </c>
      <c r="F135" s="19">
        <v>10</v>
      </c>
      <c r="G135" s="44"/>
    </row>
    <row r="136" spans="1:7" ht="79.5" customHeight="1" x14ac:dyDescent="0.3">
      <c r="A136" s="1"/>
      <c r="B136" s="48" t="s">
        <v>235</v>
      </c>
      <c r="C136" s="78" t="s">
        <v>236</v>
      </c>
      <c r="D136" s="79"/>
      <c r="E136" s="27">
        <v>0</v>
      </c>
      <c r="F136" s="19">
        <v>10</v>
      </c>
      <c r="G136" s="44"/>
    </row>
    <row r="137" spans="1:7" ht="45.75" customHeight="1" x14ac:dyDescent="0.3">
      <c r="A137" s="1"/>
      <c r="B137" s="40" t="s">
        <v>237</v>
      </c>
      <c r="C137" s="65" t="s">
        <v>238</v>
      </c>
      <c r="D137" s="66"/>
      <c r="E137" s="20">
        <v>0</v>
      </c>
      <c r="F137" s="21">
        <v>2</v>
      </c>
      <c r="G137" s="44"/>
    </row>
    <row r="138" spans="1:7" ht="57" customHeight="1" x14ac:dyDescent="0.3">
      <c r="A138" s="1"/>
      <c r="B138" s="41" t="s">
        <v>239</v>
      </c>
      <c r="C138" s="76" t="s">
        <v>240</v>
      </c>
      <c r="D138" s="77"/>
      <c r="E138" s="18">
        <v>0</v>
      </c>
      <c r="F138" s="19">
        <v>2</v>
      </c>
      <c r="G138" s="44"/>
    </row>
    <row r="139" spans="1:7" ht="68.25" customHeight="1" x14ac:dyDescent="0.3">
      <c r="A139" s="1"/>
      <c r="B139" s="48" t="s">
        <v>241</v>
      </c>
      <c r="C139" s="78" t="s">
        <v>242</v>
      </c>
      <c r="D139" s="79"/>
      <c r="E139" s="27">
        <v>0</v>
      </c>
      <c r="F139" s="19">
        <v>2</v>
      </c>
      <c r="G139" s="44"/>
    </row>
    <row r="140" spans="1:7" ht="45.75" customHeight="1" x14ac:dyDescent="0.3">
      <c r="A140" s="1"/>
      <c r="B140" s="40" t="s">
        <v>243</v>
      </c>
      <c r="C140" s="65" t="s">
        <v>244</v>
      </c>
      <c r="D140" s="66"/>
      <c r="E140" s="20">
        <v>0</v>
      </c>
      <c r="F140" s="21">
        <v>3</v>
      </c>
      <c r="G140" s="44"/>
    </row>
    <row r="141" spans="1:7" ht="57" customHeight="1" x14ac:dyDescent="0.3">
      <c r="A141" s="1"/>
      <c r="B141" s="41" t="s">
        <v>245</v>
      </c>
      <c r="C141" s="76" t="s">
        <v>246</v>
      </c>
      <c r="D141" s="77"/>
      <c r="E141" s="18">
        <v>0</v>
      </c>
      <c r="F141" s="19">
        <v>3</v>
      </c>
      <c r="G141" s="44"/>
    </row>
    <row r="142" spans="1:7" ht="68.25" customHeight="1" x14ac:dyDescent="0.3">
      <c r="A142" s="1"/>
      <c r="B142" s="48" t="s">
        <v>247</v>
      </c>
      <c r="C142" s="78" t="s">
        <v>248</v>
      </c>
      <c r="D142" s="79"/>
      <c r="E142" s="27">
        <v>0</v>
      </c>
      <c r="F142" s="19">
        <v>3</v>
      </c>
      <c r="G142" s="44"/>
    </row>
    <row r="143" spans="1:7" ht="45.75" customHeight="1" x14ac:dyDescent="0.3">
      <c r="A143" s="1"/>
      <c r="B143" s="40" t="s">
        <v>249</v>
      </c>
      <c r="C143" s="65" t="s">
        <v>250</v>
      </c>
      <c r="D143" s="66"/>
      <c r="E143" s="20">
        <v>20</v>
      </c>
      <c r="F143" s="21">
        <v>39.713160000000002</v>
      </c>
      <c r="G143" s="46">
        <f t="shared" ref="G143:G206" si="3">F143/E143*100</f>
        <v>198.56580000000002</v>
      </c>
    </row>
    <row r="144" spans="1:7" ht="57" customHeight="1" x14ac:dyDescent="0.3">
      <c r="A144" s="1"/>
      <c r="B144" s="41" t="s">
        <v>251</v>
      </c>
      <c r="C144" s="76" t="s">
        <v>252</v>
      </c>
      <c r="D144" s="77"/>
      <c r="E144" s="18">
        <v>20</v>
      </c>
      <c r="F144" s="19">
        <v>39.713160000000002</v>
      </c>
      <c r="G144" s="46">
        <f t="shared" si="3"/>
        <v>198.56580000000002</v>
      </c>
    </row>
    <row r="145" spans="1:7" ht="57" customHeight="1" x14ac:dyDescent="0.3">
      <c r="A145" s="1"/>
      <c r="B145" s="48" t="s">
        <v>253</v>
      </c>
      <c r="C145" s="78" t="s">
        <v>254</v>
      </c>
      <c r="D145" s="79"/>
      <c r="E145" s="27">
        <v>0</v>
      </c>
      <c r="F145" s="19">
        <v>39.713160000000002</v>
      </c>
      <c r="G145" s="44"/>
    </row>
    <row r="146" spans="1:7" ht="57" customHeight="1" x14ac:dyDescent="0.3">
      <c r="A146" s="1"/>
      <c r="B146" s="40" t="s">
        <v>255</v>
      </c>
      <c r="C146" s="65" t="s">
        <v>256</v>
      </c>
      <c r="D146" s="66"/>
      <c r="E146" s="20">
        <v>9</v>
      </c>
      <c r="F146" s="21">
        <v>7.0014700000000003</v>
      </c>
      <c r="G146" s="46">
        <f t="shared" si="3"/>
        <v>77.794111111111121</v>
      </c>
    </row>
    <row r="147" spans="1:7" ht="68.25" customHeight="1" x14ac:dyDescent="0.3">
      <c r="A147" s="1"/>
      <c r="B147" s="41" t="s">
        <v>257</v>
      </c>
      <c r="C147" s="76" t="s">
        <v>258</v>
      </c>
      <c r="D147" s="77"/>
      <c r="E147" s="18">
        <v>9</v>
      </c>
      <c r="F147" s="19">
        <v>7.0014700000000003</v>
      </c>
      <c r="G147" s="46">
        <f t="shared" si="3"/>
        <v>77.794111111111121</v>
      </c>
    </row>
    <row r="148" spans="1:7" ht="90.75" customHeight="1" x14ac:dyDescent="0.3">
      <c r="A148" s="1"/>
      <c r="B148" s="48" t="s">
        <v>259</v>
      </c>
      <c r="C148" s="78" t="s">
        <v>260</v>
      </c>
      <c r="D148" s="79"/>
      <c r="E148" s="27">
        <v>0</v>
      </c>
      <c r="F148" s="19">
        <v>2</v>
      </c>
      <c r="G148" s="44"/>
    </row>
    <row r="149" spans="1:7" ht="68.25" customHeight="1" x14ac:dyDescent="0.3">
      <c r="A149" s="1"/>
      <c r="B149" s="48" t="s">
        <v>261</v>
      </c>
      <c r="C149" s="78" t="s">
        <v>258</v>
      </c>
      <c r="D149" s="79"/>
      <c r="E149" s="27">
        <v>0</v>
      </c>
      <c r="F149" s="19">
        <v>0.5</v>
      </c>
      <c r="G149" s="44"/>
    </row>
    <row r="150" spans="1:7" ht="90.75" customHeight="1" x14ac:dyDescent="0.3">
      <c r="A150" s="1"/>
      <c r="B150" s="48" t="s">
        <v>262</v>
      </c>
      <c r="C150" s="78" t="s">
        <v>263</v>
      </c>
      <c r="D150" s="79"/>
      <c r="E150" s="27">
        <v>0</v>
      </c>
      <c r="F150" s="19">
        <v>2</v>
      </c>
      <c r="G150" s="44"/>
    </row>
    <row r="151" spans="1:7" ht="68.25" customHeight="1" x14ac:dyDescent="0.3">
      <c r="A151" s="1"/>
      <c r="B151" s="48" t="s">
        <v>264</v>
      </c>
      <c r="C151" s="78" t="s">
        <v>265</v>
      </c>
      <c r="D151" s="79"/>
      <c r="E151" s="27">
        <v>0</v>
      </c>
      <c r="F151" s="19">
        <v>2.5014699999999999</v>
      </c>
      <c r="G151" s="44"/>
    </row>
    <row r="152" spans="1:7" ht="45.75" customHeight="1" x14ac:dyDescent="0.3">
      <c r="A152" s="1"/>
      <c r="B152" s="40" t="s">
        <v>266</v>
      </c>
      <c r="C152" s="65" t="s">
        <v>267</v>
      </c>
      <c r="D152" s="66"/>
      <c r="E152" s="20">
        <v>3</v>
      </c>
      <c r="F152" s="21">
        <v>0.5</v>
      </c>
      <c r="G152" s="46">
        <f t="shared" si="3"/>
        <v>16.666666666666664</v>
      </c>
    </row>
    <row r="153" spans="1:7" ht="79.5" customHeight="1" x14ac:dyDescent="0.3">
      <c r="A153" s="1"/>
      <c r="B153" s="41" t="s">
        <v>268</v>
      </c>
      <c r="C153" s="76" t="s">
        <v>269</v>
      </c>
      <c r="D153" s="77"/>
      <c r="E153" s="18">
        <v>3</v>
      </c>
      <c r="F153" s="19">
        <v>0.5</v>
      </c>
      <c r="G153" s="46">
        <f t="shared" si="3"/>
        <v>16.666666666666664</v>
      </c>
    </row>
    <row r="154" spans="1:7" ht="102" customHeight="1" x14ac:dyDescent="0.3">
      <c r="A154" s="1"/>
      <c r="B154" s="48" t="s">
        <v>270</v>
      </c>
      <c r="C154" s="78" t="s">
        <v>271</v>
      </c>
      <c r="D154" s="79"/>
      <c r="E154" s="27">
        <v>0</v>
      </c>
      <c r="F154" s="19">
        <v>0.5</v>
      </c>
      <c r="G154" s="44"/>
    </row>
    <row r="155" spans="1:7" ht="45.75" customHeight="1" x14ac:dyDescent="0.3">
      <c r="A155" s="1"/>
      <c r="B155" s="40" t="s">
        <v>272</v>
      </c>
      <c r="C155" s="65" t="s">
        <v>273</v>
      </c>
      <c r="D155" s="66"/>
      <c r="E155" s="20">
        <v>19</v>
      </c>
      <c r="F155" s="21">
        <v>49.4</v>
      </c>
      <c r="G155" s="46">
        <f t="shared" si="3"/>
        <v>260</v>
      </c>
    </row>
    <row r="156" spans="1:7" ht="57" customHeight="1" x14ac:dyDescent="0.3">
      <c r="A156" s="1"/>
      <c r="B156" s="41" t="s">
        <v>274</v>
      </c>
      <c r="C156" s="76" t="s">
        <v>275</v>
      </c>
      <c r="D156" s="77"/>
      <c r="E156" s="18">
        <v>19</v>
      </c>
      <c r="F156" s="19">
        <v>49.4</v>
      </c>
      <c r="G156" s="46">
        <f t="shared" si="3"/>
        <v>260</v>
      </c>
    </row>
    <row r="157" spans="1:7" ht="90.75" customHeight="1" x14ac:dyDescent="0.3">
      <c r="A157" s="1"/>
      <c r="B157" s="48" t="s">
        <v>276</v>
      </c>
      <c r="C157" s="78" t="s">
        <v>277</v>
      </c>
      <c r="D157" s="79"/>
      <c r="E157" s="27">
        <v>0</v>
      </c>
      <c r="F157" s="19">
        <v>28.3</v>
      </c>
      <c r="G157" s="44"/>
    </row>
    <row r="158" spans="1:7" ht="102" customHeight="1" x14ac:dyDescent="0.3">
      <c r="A158" s="1"/>
      <c r="B158" s="48" t="s">
        <v>278</v>
      </c>
      <c r="C158" s="78" t="s">
        <v>279</v>
      </c>
      <c r="D158" s="79"/>
      <c r="E158" s="27">
        <v>0</v>
      </c>
      <c r="F158" s="19">
        <v>5</v>
      </c>
      <c r="G158" s="44"/>
    </row>
    <row r="159" spans="1:7" ht="57" customHeight="1" x14ac:dyDescent="0.3">
      <c r="A159" s="1"/>
      <c r="B159" s="48" t="s">
        <v>280</v>
      </c>
      <c r="C159" s="78" t="s">
        <v>281</v>
      </c>
      <c r="D159" s="79"/>
      <c r="E159" s="27">
        <v>0</v>
      </c>
      <c r="F159" s="19">
        <v>2.6</v>
      </c>
      <c r="G159" s="44"/>
    </row>
    <row r="160" spans="1:7" ht="45.75" customHeight="1" x14ac:dyDescent="0.3">
      <c r="A160" s="1"/>
      <c r="B160" s="40" t="s">
        <v>282</v>
      </c>
      <c r="C160" s="65" t="s">
        <v>283</v>
      </c>
      <c r="D160" s="66"/>
      <c r="E160" s="20">
        <v>31</v>
      </c>
      <c r="F160" s="21">
        <v>172.535</v>
      </c>
      <c r="G160" s="46">
        <f t="shared" si="3"/>
        <v>556.5645161290322</v>
      </c>
    </row>
    <row r="161" spans="1:7" ht="57" customHeight="1" x14ac:dyDescent="0.3">
      <c r="A161" s="1"/>
      <c r="B161" s="41" t="s">
        <v>284</v>
      </c>
      <c r="C161" s="76" t="s">
        <v>285</v>
      </c>
      <c r="D161" s="77"/>
      <c r="E161" s="18">
        <v>31</v>
      </c>
      <c r="F161" s="19">
        <v>172.535</v>
      </c>
      <c r="G161" s="46">
        <f t="shared" si="3"/>
        <v>556.5645161290322</v>
      </c>
    </row>
    <row r="162" spans="1:7" ht="124.5" customHeight="1" x14ac:dyDescent="0.3">
      <c r="A162" s="1"/>
      <c r="B162" s="48" t="s">
        <v>286</v>
      </c>
      <c r="C162" s="78" t="s">
        <v>287</v>
      </c>
      <c r="D162" s="79"/>
      <c r="E162" s="27">
        <v>0</v>
      </c>
      <c r="F162" s="19">
        <v>10.3</v>
      </c>
      <c r="G162" s="46" t="e">
        <f t="shared" si="3"/>
        <v>#DIV/0!</v>
      </c>
    </row>
    <row r="163" spans="1:7" ht="68.25" customHeight="1" x14ac:dyDescent="0.3">
      <c r="A163" s="1"/>
      <c r="B163" s="48" t="s">
        <v>288</v>
      </c>
      <c r="C163" s="78" t="s">
        <v>289</v>
      </c>
      <c r="D163" s="79"/>
      <c r="E163" s="27">
        <v>0</v>
      </c>
      <c r="F163" s="19">
        <v>9.9250000000000007</v>
      </c>
      <c r="G163" s="46" t="e">
        <f t="shared" si="3"/>
        <v>#DIV/0!</v>
      </c>
    </row>
    <row r="164" spans="1:7" ht="79.5" customHeight="1" x14ac:dyDescent="0.3">
      <c r="A164" s="1"/>
      <c r="B164" s="48" t="s">
        <v>290</v>
      </c>
      <c r="C164" s="78" t="s">
        <v>291</v>
      </c>
      <c r="D164" s="79"/>
      <c r="E164" s="27">
        <v>0</v>
      </c>
      <c r="F164" s="19">
        <v>80</v>
      </c>
      <c r="G164" s="46" t="e">
        <f t="shared" si="3"/>
        <v>#DIV/0!</v>
      </c>
    </row>
    <row r="165" spans="1:7" ht="57" customHeight="1" x14ac:dyDescent="0.3">
      <c r="A165" s="1"/>
      <c r="B165" s="48" t="s">
        <v>292</v>
      </c>
      <c r="C165" s="78" t="s">
        <v>285</v>
      </c>
      <c r="D165" s="79"/>
      <c r="E165" s="27">
        <v>0</v>
      </c>
      <c r="F165" s="19">
        <v>60.01</v>
      </c>
      <c r="G165" s="46" t="e">
        <f t="shared" si="3"/>
        <v>#DIV/0!</v>
      </c>
    </row>
    <row r="166" spans="1:7" ht="57" customHeight="1" x14ac:dyDescent="0.3">
      <c r="A166" s="1"/>
      <c r="B166" s="48" t="s">
        <v>293</v>
      </c>
      <c r="C166" s="78" t="s">
        <v>294</v>
      </c>
      <c r="D166" s="79"/>
      <c r="E166" s="27">
        <v>0</v>
      </c>
      <c r="F166" s="19">
        <v>9.3000000000000007</v>
      </c>
      <c r="G166" s="46" t="e">
        <f t="shared" si="3"/>
        <v>#DIV/0!</v>
      </c>
    </row>
    <row r="167" spans="1:7" ht="45.75" customHeight="1" x14ac:dyDescent="0.3">
      <c r="A167" s="1"/>
      <c r="B167" s="40" t="s">
        <v>295</v>
      </c>
      <c r="C167" s="65" t="s">
        <v>296</v>
      </c>
      <c r="D167" s="66"/>
      <c r="E167" s="20">
        <v>174</v>
      </c>
      <c r="F167" s="21">
        <v>939.00843999999995</v>
      </c>
      <c r="G167" s="46">
        <f t="shared" si="3"/>
        <v>539.66002298850572</v>
      </c>
    </row>
    <row r="168" spans="1:7" ht="57" customHeight="1" x14ac:dyDescent="0.3">
      <c r="A168" s="1"/>
      <c r="B168" s="41" t="s">
        <v>297</v>
      </c>
      <c r="C168" s="76" t="s">
        <v>298</v>
      </c>
      <c r="D168" s="77"/>
      <c r="E168" s="18">
        <v>174</v>
      </c>
      <c r="F168" s="19">
        <v>939.00843999999995</v>
      </c>
      <c r="G168" s="46">
        <f t="shared" si="3"/>
        <v>539.66002298850572</v>
      </c>
    </row>
    <row r="169" spans="1:7" ht="79.5" customHeight="1" x14ac:dyDescent="0.3">
      <c r="A169" s="1"/>
      <c r="B169" s="48" t="s">
        <v>299</v>
      </c>
      <c r="C169" s="78" t="s">
        <v>300</v>
      </c>
      <c r="D169" s="79"/>
      <c r="E169" s="27">
        <v>0</v>
      </c>
      <c r="F169" s="19">
        <v>10</v>
      </c>
      <c r="G169" s="46"/>
    </row>
    <row r="170" spans="1:7" ht="169.5" customHeight="1" x14ac:dyDescent="0.3">
      <c r="A170" s="1"/>
      <c r="B170" s="48" t="s">
        <v>301</v>
      </c>
      <c r="C170" s="78" t="s">
        <v>302</v>
      </c>
      <c r="D170" s="79"/>
      <c r="E170" s="27">
        <v>0</v>
      </c>
      <c r="F170" s="19">
        <v>6.1</v>
      </c>
      <c r="G170" s="46"/>
    </row>
    <row r="171" spans="1:7" ht="68.25" customHeight="1" x14ac:dyDescent="0.3">
      <c r="A171" s="1"/>
      <c r="B171" s="48" t="s">
        <v>303</v>
      </c>
      <c r="C171" s="78" t="s">
        <v>304</v>
      </c>
      <c r="D171" s="79"/>
      <c r="E171" s="27">
        <v>0</v>
      </c>
      <c r="F171" s="19">
        <v>820.90843999999993</v>
      </c>
      <c r="G171" s="46"/>
    </row>
    <row r="172" spans="1:7" ht="79.5" customHeight="1" x14ac:dyDescent="0.3">
      <c r="A172" s="1"/>
      <c r="B172" s="40" t="s">
        <v>305</v>
      </c>
      <c r="C172" s="65" t="s">
        <v>306</v>
      </c>
      <c r="D172" s="66"/>
      <c r="E172" s="20">
        <v>0</v>
      </c>
      <c r="F172" s="21">
        <v>20</v>
      </c>
      <c r="G172" s="46"/>
    </row>
    <row r="173" spans="1:7" ht="68.25" customHeight="1" x14ac:dyDescent="0.3">
      <c r="A173" s="1"/>
      <c r="B173" s="40" t="s">
        <v>307</v>
      </c>
      <c r="C173" s="65" t="s">
        <v>308</v>
      </c>
      <c r="D173" s="66"/>
      <c r="E173" s="20">
        <v>0</v>
      </c>
      <c r="F173" s="21">
        <v>20</v>
      </c>
      <c r="G173" s="46"/>
    </row>
    <row r="174" spans="1:7" ht="45.75" customHeight="1" x14ac:dyDescent="0.3">
      <c r="A174" s="1"/>
      <c r="B174" s="41" t="s">
        <v>309</v>
      </c>
      <c r="C174" s="76" t="s">
        <v>310</v>
      </c>
      <c r="D174" s="77"/>
      <c r="E174" s="18">
        <v>0</v>
      </c>
      <c r="F174" s="19">
        <v>20</v>
      </c>
      <c r="G174" s="46"/>
    </row>
    <row r="175" spans="1:7" ht="15" customHeight="1" x14ac:dyDescent="0.3">
      <c r="A175" s="1"/>
      <c r="B175" s="40" t="s">
        <v>311</v>
      </c>
      <c r="C175" s="65" t="s">
        <v>312</v>
      </c>
      <c r="D175" s="66"/>
      <c r="E175" s="20">
        <f>SUM(E176:E179)</f>
        <v>582</v>
      </c>
      <c r="F175" s="21">
        <v>131.65415999999999</v>
      </c>
      <c r="G175" s="46">
        <f t="shared" si="3"/>
        <v>22.62098969072165</v>
      </c>
    </row>
    <row r="176" spans="1:7" ht="57" customHeight="1" x14ac:dyDescent="0.3">
      <c r="A176" s="1"/>
      <c r="B176" s="40" t="s">
        <v>313</v>
      </c>
      <c r="C176" s="65" t="s">
        <v>314</v>
      </c>
      <c r="D176" s="66"/>
      <c r="E176" s="20"/>
      <c r="F176" s="19">
        <v>131.65415999999999</v>
      </c>
      <c r="G176" s="46"/>
    </row>
    <row r="177" spans="1:7" ht="45.75" customHeight="1" x14ac:dyDescent="0.3">
      <c r="A177" s="1"/>
      <c r="B177" s="41" t="s">
        <v>315</v>
      </c>
      <c r="C177" s="76" t="s">
        <v>316</v>
      </c>
      <c r="D177" s="77"/>
      <c r="E177" s="18">
        <v>545</v>
      </c>
      <c r="F177" s="19">
        <v>114.51692</v>
      </c>
      <c r="G177" s="46">
        <f t="shared" si="3"/>
        <v>21.012278899082567</v>
      </c>
    </row>
    <row r="178" spans="1:7" ht="90.75" customHeight="1" x14ac:dyDescent="0.3">
      <c r="A178" s="1"/>
      <c r="B178" s="48" t="s">
        <v>317</v>
      </c>
      <c r="C178" s="78" t="s">
        <v>318</v>
      </c>
      <c r="D178" s="79"/>
      <c r="E178" s="27">
        <v>0</v>
      </c>
      <c r="F178" s="19">
        <v>114.51692</v>
      </c>
      <c r="G178" s="46"/>
    </row>
    <row r="179" spans="1:7" ht="57" customHeight="1" x14ac:dyDescent="0.3">
      <c r="A179" s="1"/>
      <c r="B179" s="41" t="s">
        <v>319</v>
      </c>
      <c r="C179" s="76" t="s">
        <v>320</v>
      </c>
      <c r="D179" s="77"/>
      <c r="E179" s="18">
        <v>37</v>
      </c>
      <c r="F179" s="19">
        <v>17.137240000000002</v>
      </c>
      <c r="G179" s="46">
        <f t="shared" si="3"/>
        <v>46.316864864864868</v>
      </c>
    </row>
    <row r="180" spans="1:7" ht="15" customHeight="1" x14ac:dyDescent="0.3">
      <c r="A180" s="1"/>
      <c r="B180" s="40" t="s">
        <v>321</v>
      </c>
      <c r="C180" s="65" t="s">
        <v>322</v>
      </c>
      <c r="D180" s="66"/>
      <c r="E180" s="20">
        <v>0</v>
      </c>
      <c r="F180" s="21">
        <v>78.733080000000001</v>
      </c>
      <c r="G180" s="46"/>
    </row>
    <row r="181" spans="1:7" ht="15" customHeight="1" x14ac:dyDescent="0.3">
      <c r="A181" s="1"/>
      <c r="B181" s="40" t="s">
        <v>323</v>
      </c>
      <c r="C181" s="65" t="s">
        <v>324</v>
      </c>
      <c r="D181" s="66"/>
      <c r="E181" s="20">
        <v>0</v>
      </c>
      <c r="F181" s="21">
        <v>78.733080000000001</v>
      </c>
      <c r="G181" s="46"/>
    </row>
    <row r="182" spans="1:7" ht="23.25" customHeight="1" x14ac:dyDescent="0.3">
      <c r="A182" s="1"/>
      <c r="B182" s="40" t="s">
        <v>325</v>
      </c>
      <c r="C182" s="65" t="s">
        <v>326</v>
      </c>
      <c r="D182" s="66"/>
      <c r="E182" s="20">
        <v>0</v>
      </c>
      <c r="F182" s="21">
        <v>78.733080000000001</v>
      </c>
      <c r="G182" s="46"/>
    </row>
    <row r="183" spans="1:7" ht="15" customHeight="1" x14ac:dyDescent="0.3">
      <c r="A183" s="1"/>
      <c r="B183" s="40" t="s">
        <v>327</v>
      </c>
      <c r="C183" s="65" t="s">
        <v>328</v>
      </c>
      <c r="D183" s="66"/>
      <c r="E183" s="21">
        <f>E185+E190+E203+E220+E217+E227</f>
        <v>2265402.9945200002</v>
      </c>
      <c r="F183" s="21">
        <v>2147201.95089</v>
      </c>
      <c r="G183" s="46">
        <f t="shared" si="3"/>
        <v>94.782339216645866</v>
      </c>
    </row>
    <row r="184" spans="1:7" ht="23.25" customHeight="1" x14ac:dyDescent="0.3">
      <c r="A184" s="1"/>
      <c r="B184" s="40" t="s">
        <v>329</v>
      </c>
      <c r="C184" s="65" t="s">
        <v>330</v>
      </c>
      <c r="D184" s="66"/>
      <c r="E184" s="21">
        <f>E185+E190+E203+E217+E220+E225</f>
        <v>2265402.9945200002</v>
      </c>
      <c r="F184" s="21">
        <f>F183</f>
        <v>2147201.95089</v>
      </c>
      <c r="G184" s="46">
        <f t="shared" si="3"/>
        <v>94.782339216645866</v>
      </c>
    </row>
    <row r="185" spans="1:7" ht="15" customHeight="1" x14ac:dyDescent="0.3">
      <c r="A185" s="1"/>
      <c r="B185" s="40" t="s">
        <v>331</v>
      </c>
      <c r="C185" s="65" t="s">
        <v>332</v>
      </c>
      <c r="D185" s="66"/>
      <c r="E185" s="20">
        <f>E186+E188</f>
        <v>323949.63099999999</v>
      </c>
      <c r="F185" s="21">
        <v>303855.28198999999</v>
      </c>
      <c r="G185" s="46">
        <f t="shared" si="3"/>
        <v>93.797076123232259</v>
      </c>
    </row>
    <row r="186" spans="1:7" ht="15" customHeight="1" x14ac:dyDescent="0.3">
      <c r="A186" s="1"/>
      <c r="B186" s="40" t="s">
        <v>333</v>
      </c>
      <c r="C186" s="65" t="s">
        <v>334</v>
      </c>
      <c r="D186" s="66"/>
      <c r="E186" s="20">
        <v>296884.33100000001</v>
      </c>
      <c r="F186" s="21">
        <v>285845.10836000001</v>
      </c>
      <c r="G186" s="46">
        <f t="shared" si="3"/>
        <v>96.281641876209363</v>
      </c>
    </row>
    <row r="187" spans="1:7" ht="34.5" customHeight="1" x14ac:dyDescent="0.3">
      <c r="A187" s="1"/>
      <c r="B187" s="41" t="s">
        <v>335</v>
      </c>
      <c r="C187" s="76" t="s">
        <v>336</v>
      </c>
      <c r="D187" s="77"/>
      <c r="E187" s="18">
        <v>296884.3</v>
      </c>
      <c r="F187" s="19">
        <v>285845.10836000001</v>
      </c>
      <c r="G187" s="46">
        <f t="shared" si="3"/>
        <v>96.281651929724816</v>
      </c>
    </row>
    <row r="188" spans="1:7" ht="23.25" customHeight="1" x14ac:dyDescent="0.3">
      <c r="A188" s="1"/>
      <c r="B188" s="40" t="s">
        <v>337</v>
      </c>
      <c r="C188" s="65" t="s">
        <v>338</v>
      </c>
      <c r="D188" s="66"/>
      <c r="E188" s="20">
        <f>E189</f>
        <v>27065.3</v>
      </c>
      <c r="F188" s="21">
        <v>18010.173629999998</v>
      </c>
      <c r="G188" s="46">
        <f t="shared" si="3"/>
        <v>66.543410307663308</v>
      </c>
    </row>
    <row r="189" spans="1:7" ht="23.25" customHeight="1" x14ac:dyDescent="0.3">
      <c r="A189" s="1"/>
      <c r="B189" s="41" t="s">
        <v>339</v>
      </c>
      <c r="C189" s="76" t="s">
        <v>340</v>
      </c>
      <c r="D189" s="77"/>
      <c r="E189" s="18">
        <v>27065.3</v>
      </c>
      <c r="F189" s="19">
        <v>18010.173629999998</v>
      </c>
      <c r="G189" s="46">
        <f t="shared" si="3"/>
        <v>66.543410307663308</v>
      </c>
    </row>
    <row r="190" spans="1:7" ht="23.25" customHeight="1" x14ac:dyDescent="0.3">
      <c r="A190" s="1"/>
      <c r="B190" s="40" t="s">
        <v>341</v>
      </c>
      <c r="C190" s="65" t="s">
        <v>342</v>
      </c>
      <c r="D190" s="66"/>
      <c r="E190" s="20">
        <f>E191+E193+E195+E197+E199+E201</f>
        <v>195175.28476000001</v>
      </c>
      <c r="F190" s="21">
        <v>190036.98024999999</v>
      </c>
      <c r="G190" s="46">
        <f t="shared" si="3"/>
        <v>97.367338535553614</v>
      </c>
    </row>
    <row r="191" spans="1:7" ht="45.75" customHeight="1" x14ac:dyDescent="0.3">
      <c r="A191" s="1"/>
      <c r="B191" s="40" t="s">
        <v>343</v>
      </c>
      <c r="C191" s="65" t="s">
        <v>344</v>
      </c>
      <c r="D191" s="66"/>
      <c r="E191" s="29">
        <v>82250.554239999998</v>
      </c>
      <c r="F191" s="21">
        <v>77112.24973000001</v>
      </c>
      <c r="G191" s="46">
        <f t="shared" si="3"/>
        <v>93.752863360644525</v>
      </c>
    </row>
    <row r="192" spans="1:7" ht="45.75" customHeight="1" x14ac:dyDescent="0.3">
      <c r="A192" s="1"/>
      <c r="B192" s="41" t="s">
        <v>345</v>
      </c>
      <c r="C192" s="76" t="s">
        <v>346</v>
      </c>
      <c r="D192" s="77"/>
      <c r="E192" s="18">
        <v>82250.554239999998</v>
      </c>
      <c r="F192" s="19">
        <v>77112.24973000001</v>
      </c>
      <c r="G192" s="46">
        <f t="shared" si="3"/>
        <v>93.752863360644525</v>
      </c>
    </row>
    <row r="193" spans="1:7" ht="34.5" customHeight="1" x14ac:dyDescent="0.3">
      <c r="A193" s="1"/>
      <c r="B193" s="40" t="s">
        <v>347</v>
      </c>
      <c r="C193" s="65" t="s">
        <v>348</v>
      </c>
      <c r="D193" s="66"/>
      <c r="E193" s="21">
        <v>950</v>
      </c>
      <c r="F193" s="21">
        <v>950</v>
      </c>
      <c r="G193" s="46">
        <f t="shared" si="3"/>
        <v>100</v>
      </c>
    </row>
    <row r="194" spans="1:7" ht="34.5" customHeight="1" x14ac:dyDescent="0.3">
      <c r="A194" s="1"/>
      <c r="B194" s="41" t="s">
        <v>349</v>
      </c>
      <c r="C194" s="76" t="s">
        <v>350</v>
      </c>
      <c r="D194" s="77"/>
      <c r="E194" s="19">
        <v>950</v>
      </c>
      <c r="F194" s="19">
        <v>950</v>
      </c>
      <c r="G194" s="46">
        <f t="shared" si="3"/>
        <v>100</v>
      </c>
    </row>
    <row r="195" spans="1:7" ht="23.25" customHeight="1" x14ac:dyDescent="0.3">
      <c r="A195" s="1"/>
      <c r="B195" s="40" t="s">
        <v>351</v>
      </c>
      <c r="C195" s="65" t="s">
        <v>352</v>
      </c>
      <c r="D195" s="66"/>
      <c r="E195" s="21">
        <v>11632.310650000001</v>
      </c>
      <c r="F195" s="21">
        <v>11632.310650000001</v>
      </c>
      <c r="G195" s="46">
        <f t="shared" si="3"/>
        <v>100</v>
      </c>
    </row>
    <row r="196" spans="1:7" ht="23.25" customHeight="1" x14ac:dyDescent="0.3">
      <c r="A196" s="1"/>
      <c r="B196" s="41" t="s">
        <v>353</v>
      </c>
      <c r="C196" s="76" t="s">
        <v>354</v>
      </c>
      <c r="D196" s="77"/>
      <c r="E196" s="19">
        <v>11632.310649999999</v>
      </c>
      <c r="F196" s="19">
        <v>11632.310649999999</v>
      </c>
      <c r="G196" s="46">
        <f t="shared" si="3"/>
        <v>100</v>
      </c>
    </row>
    <row r="197" spans="1:7" ht="15" customHeight="1" x14ac:dyDescent="0.3">
      <c r="A197" s="1"/>
      <c r="B197" s="40" t="s">
        <v>355</v>
      </c>
      <c r="C197" s="65" t="s">
        <v>356</v>
      </c>
      <c r="D197" s="66"/>
      <c r="E197" s="21">
        <v>34825</v>
      </c>
      <c r="F197" s="21">
        <v>34825</v>
      </c>
      <c r="G197" s="46">
        <f t="shared" si="3"/>
        <v>100</v>
      </c>
    </row>
    <row r="198" spans="1:7" ht="23.25" customHeight="1" x14ac:dyDescent="0.3">
      <c r="A198" s="1"/>
      <c r="B198" s="41" t="s">
        <v>357</v>
      </c>
      <c r="C198" s="76" t="s">
        <v>358</v>
      </c>
      <c r="D198" s="77"/>
      <c r="E198" s="19">
        <v>34825</v>
      </c>
      <c r="F198" s="19">
        <v>34825</v>
      </c>
      <c r="G198" s="46">
        <f t="shared" si="3"/>
        <v>100</v>
      </c>
    </row>
    <row r="199" spans="1:7" ht="23.25" customHeight="1" x14ac:dyDescent="0.3">
      <c r="A199" s="1"/>
      <c r="B199" s="40" t="s">
        <v>359</v>
      </c>
      <c r="C199" s="65" t="s">
        <v>360</v>
      </c>
      <c r="D199" s="66"/>
      <c r="E199" s="21">
        <v>60237.419869999998</v>
      </c>
      <c r="F199" s="21">
        <v>60237.419869999998</v>
      </c>
      <c r="G199" s="46">
        <f t="shared" si="3"/>
        <v>100</v>
      </c>
    </row>
    <row r="200" spans="1:7" ht="23.25" customHeight="1" x14ac:dyDescent="0.3">
      <c r="A200" s="1"/>
      <c r="B200" s="41" t="s">
        <v>361</v>
      </c>
      <c r="C200" s="76" t="s">
        <v>362</v>
      </c>
      <c r="D200" s="77"/>
      <c r="E200" s="19">
        <v>60237.419869999998</v>
      </c>
      <c r="F200" s="19">
        <v>60237.419869999998</v>
      </c>
      <c r="G200" s="46">
        <f t="shared" si="3"/>
        <v>100</v>
      </c>
    </row>
    <row r="201" spans="1:7" ht="45.75" customHeight="1" x14ac:dyDescent="0.3">
      <c r="A201" s="1"/>
      <c r="B201" s="40" t="s">
        <v>363</v>
      </c>
      <c r="C201" s="65" t="s">
        <v>364</v>
      </c>
      <c r="D201" s="66"/>
      <c r="E201" s="21">
        <v>5280</v>
      </c>
      <c r="F201" s="21">
        <v>5280</v>
      </c>
      <c r="G201" s="46">
        <f t="shared" si="3"/>
        <v>100</v>
      </c>
    </row>
    <row r="202" spans="1:7" ht="45.75" customHeight="1" x14ac:dyDescent="0.3">
      <c r="A202" s="1"/>
      <c r="B202" s="41" t="s">
        <v>365</v>
      </c>
      <c r="C202" s="76" t="s">
        <v>366</v>
      </c>
      <c r="D202" s="77"/>
      <c r="E202" s="19">
        <v>5280</v>
      </c>
      <c r="F202" s="19">
        <v>5280</v>
      </c>
      <c r="G202" s="46">
        <f t="shared" si="3"/>
        <v>100</v>
      </c>
    </row>
    <row r="203" spans="1:7" ht="24" customHeight="1" x14ac:dyDescent="0.3">
      <c r="A203" s="1"/>
      <c r="B203" s="40" t="s">
        <v>367</v>
      </c>
      <c r="C203" s="65" t="s">
        <v>368</v>
      </c>
      <c r="D203" s="66"/>
      <c r="E203" s="20">
        <f>E204+E206+E208+E210+E212+E214+E216</f>
        <v>1695922.15653</v>
      </c>
      <c r="F203" s="21">
        <v>1607544.9630199999</v>
      </c>
      <c r="G203" s="46">
        <f t="shared" si="3"/>
        <v>94.788841388166816</v>
      </c>
    </row>
    <row r="204" spans="1:7" ht="23.25" customHeight="1" x14ac:dyDescent="0.3">
      <c r="A204" s="1"/>
      <c r="B204" s="40" t="s">
        <v>369</v>
      </c>
      <c r="C204" s="65" t="s">
        <v>370</v>
      </c>
      <c r="D204" s="66"/>
      <c r="E204" s="20">
        <f>E205</f>
        <v>1589568.1973300001</v>
      </c>
      <c r="F204" s="21">
        <f>F205</f>
        <v>1517642.6240699999</v>
      </c>
      <c r="G204" s="46">
        <f t="shared" si="3"/>
        <v>95.475150208665866</v>
      </c>
    </row>
    <row r="205" spans="1:7" ht="23.25" customHeight="1" x14ac:dyDescent="0.3">
      <c r="A205" s="1"/>
      <c r="B205" s="41" t="s">
        <v>371</v>
      </c>
      <c r="C205" s="76" t="s">
        <v>372</v>
      </c>
      <c r="D205" s="77"/>
      <c r="E205" s="18">
        <v>1589568.1973300001</v>
      </c>
      <c r="F205" s="19">
        <v>1517642.6240699999</v>
      </c>
      <c r="G205" s="46">
        <f t="shared" si="3"/>
        <v>95.475150208665866</v>
      </c>
    </row>
    <row r="206" spans="1:7" ht="34.5" customHeight="1" x14ac:dyDescent="0.3">
      <c r="A206" s="1"/>
      <c r="B206" s="40" t="s">
        <v>373</v>
      </c>
      <c r="C206" s="65" t="s">
        <v>374</v>
      </c>
      <c r="D206" s="66"/>
      <c r="E206" s="20">
        <f>E207</f>
        <v>13476.371999999999</v>
      </c>
      <c r="F206" s="21">
        <v>8492.3410000000003</v>
      </c>
      <c r="G206" s="46">
        <f t="shared" si="3"/>
        <v>63.016522547759891</v>
      </c>
    </row>
    <row r="207" spans="1:7" ht="34.5" customHeight="1" x14ac:dyDescent="0.3">
      <c r="A207" s="1"/>
      <c r="B207" s="41" t="s">
        <v>375</v>
      </c>
      <c r="C207" s="76" t="s">
        <v>376</v>
      </c>
      <c r="D207" s="77"/>
      <c r="E207" s="18">
        <v>13476.371999999999</v>
      </c>
      <c r="F207" s="19">
        <v>8492.3410000000003</v>
      </c>
      <c r="G207" s="46">
        <f t="shared" ref="G207:G228" si="4">F207/E207*100</f>
        <v>63.016522547759891</v>
      </c>
    </row>
    <row r="208" spans="1:7" ht="57" customHeight="1" x14ac:dyDescent="0.3">
      <c r="A208" s="1"/>
      <c r="B208" s="40" t="s">
        <v>377</v>
      </c>
      <c r="C208" s="65" t="s">
        <v>378</v>
      </c>
      <c r="D208" s="66"/>
      <c r="E208" s="20">
        <f>E209</f>
        <v>31144.322</v>
      </c>
      <c r="F208" s="21">
        <v>19776.732749999999</v>
      </c>
      <c r="G208" s="46">
        <f t="shared" si="4"/>
        <v>63.500283454557135</v>
      </c>
    </row>
    <row r="209" spans="1:7" ht="57" customHeight="1" x14ac:dyDescent="0.3">
      <c r="A209" s="1"/>
      <c r="B209" s="41" t="s">
        <v>379</v>
      </c>
      <c r="C209" s="76" t="s">
        <v>380</v>
      </c>
      <c r="D209" s="77"/>
      <c r="E209" s="18">
        <v>31144.322</v>
      </c>
      <c r="F209" s="19">
        <v>19776.732749999999</v>
      </c>
      <c r="G209" s="46">
        <f t="shared" si="4"/>
        <v>63.500283454557135</v>
      </c>
    </row>
    <row r="210" spans="1:7" ht="23.25" customHeight="1" x14ac:dyDescent="0.3">
      <c r="A210" s="1"/>
      <c r="B210" s="40" t="s">
        <v>381</v>
      </c>
      <c r="C210" s="65" t="s">
        <v>382</v>
      </c>
      <c r="D210" s="66"/>
      <c r="E210" s="21">
        <v>3555.663</v>
      </c>
      <c r="F210" s="21">
        <v>3555.663</v>
      </c>
      <c r="G210" s="46">
        <f t="shared" si="4"/>
        <v>100</v>
      </c>
    </row>
    <row r="211" spans="1:7" ht="34.5" customHeight="1" x14ac:dyDescent="0.3">
      <c r="A211" s="1"/>
      <c r="B211" s="41" t="s">
        <v>383</v>
      </c>
      <c r="C211" s="76" t="s">
        <v>384</v>
      </c>
      <c r="D211" s="77"/>
      <c r="E211" s="19">
        <v>3555.663</v>
      </c>
      <c r="F211" s="19">
        <v>3555.663</v>
      </c>
      <c r="G211" s="46">
        <f t="shared" si="4"/>
        <v>100</v>
      </c>
    </row>
    <row r="212" spans="1:7" ht="34.5" customHeight="1" x14ac:dyDescent="0.3">
      <c r="A212" s="1"/>
      <c r="B212" s="40" t="s">
        <v>385</v>
      </c>
      <c r="C212" s="65" t="s">
        <v>386</v>
      </c>
      <c r="D212" s="66"/>
      <c r="E212" s="21">
        <v>188.86320000000001</v>
      </c>
      <c r="F212" s="21">
        <v>188.86320000000001</v>
      </c>
      <c r="G212" s="46">
        <f t="shared" si="4"/>
        <v>100</v>
      </c>
    </row>
    <row r="213" spans="1:7" ht="34.5" customHeight="1" x14ac:dyDescent="0.3">
      <c r="A213" s="1"/>
      <c r="B213" s="41" t="s">
        <v>387</v>
      </c>
      <c r="C213" s="76" t="s">
        <v>388</v>
      </c>
      <c r="D213" s="77"/>
      <c r="E213" s="19">
        <v>188.86320000000001</v>
      </c>
      <c r="F213" s="19">
        <v>188.86320000000001</v>
      </c>
      <c r="G213" s="46">
        <f t="shared" si="4"/>
        <v>100</v>
      </c>
    </row>
    <row r="214" spans="1:7" ht="45.75" customHeight="1" x14ac:dyDescent="0.3">
      <c r="A214" s="1"/>
      <c r="B214" s="40" t="s">
        <v>389</v>
      </c>
      <c r="C214" s="65" t="s">
        <v>390</v>
      </c>
      <c r="D214" s="66"/>
      <c r="E214" s="21">
        <v>57888.739000000001</v>
      </c>
      <c r="F214" s="21">
        <v>57888.739000000001</v>
      </c>
      <c r="G214" s="46">
        <f t="shared" si="4"/>
        <v>100</v>
      </c>
    </row>
    <row r="215" spans="1:7" ht="45.75" customHeight="1" x14ac:dyDescent="0.3">
      <c r="A215" s="1"/>
      <c r="B215" s="41" t="s">
        <v>391</v>
      </c>
      <c r="C215" s="76" t="s">
        <v>392</v>
      </c>
      <c r="D215" s="77"/>
      <c r="E215" s="19">
        <v>57888.739000000001</v>
      </c>
      <c r="F215" s="19">
        <v>57888.739000000001</v>
      </c>
      <c r="G215" s="46">
        <f t="shared" si="4"/>
        <v>100</v>
      </c>
    </row>
    <row r="216" spans="1:7" ht="19.5" customHeight="1" x14ac:dyDescent="0.3">
      <c r="A216" s="8"/>
      <c r="B216" s="55" t="s">
        <v>424</v>
      </c>
      <c r="C216" s="63" t="s">
        <v>425</v>
      </c>
      <c r="D216" s="64"/>
      <c r="E216" s="19">
        <v>100</v>
      </c>
      <c r="F216" s="19">
        <v>0</v>
      </c>
      <c r="G216" s="46">
        <f t="shared" si="4"/>
        <v>0</v>
      </c>
    </row>
    <row r="217" spans="1:7" ht="15" customHeight="1" x14ac:dyDescent="0.3">
      <c r="A217" s="1"/>
      <c r="B217" s="40" t="s">
        <v>393</v>
      </c>
      <c r="C217" s="65" t="s">
        <v>394</v>
      </c>
      <c r="D217" s="66"/>
      <c r="E217" s="21">
        <f>E218</f>
        <v>49695.922229999996</v>
      </c>
      <c r="F217" s="21">
        <v>45357</v>
      </c>
      <c r="G217" s="46">
        <f t="shared" si="4"/>
        <v>91.269057831508121</v>
      </c>
    </row>
    <row r="218" spans="1:7" ht="15" customHeight="1" x14ac:dyDescent="0.3">
      <c r="A218" s="1"/>
      <c r="B218" s="40" t="s">
        <v>395</v>
      </c>
      <c r="C218" s="65" t="s">
        <v>396</v>
      </c>
      <c r="D218" s="66"/>
      <c r="E218" s="21">
        <f>E219</f>
        <v>49695.922229999996</v>
      </c>
      <c r="F218" s="21">
        <v>45357</v>
      </c>
      <c r="G218" s="46">
        <f t="shared" si="4"/>
        <v>91.269057831508121</v>
      </c>
    </row>
    <row r="219" spans="1:7" ht="23.25" customHeight="1" x14ac:dyDescent="0.3">
      <c r="A219" s="1"/>
      <c r="B219" s="41" t="s">
        <v>397</v>
      </c>
      <c r="C219" s="76" t="s">
        <v>398</v>
      </c>
      <c r="D219" s="77"/>
      <c r="E219" s="19">
        <v>49695.922229999996</v>
      </c>
      <c r="F219" s="19">
        <v>45357</v>
      </c>
      <c r="G219" s="46">
        <f t="shared" si="4"/>
        <v>91.269057831508121</v>
      </c>
    </row>
    <row r="220" spans="1:7" ht="15" customHeight="1" x14ac:dyDescent="0.3">
      <c r="A220" s="1"/>
      <c r="B220" s="40" t="s">
        <v>399</v>
      </c>
      <c r="C220" s="65" t="s">
        <v>400</v>
      </c>
      <c r="D220" s="66"/>
      <c r="E220" s="21">
        <v>660</v>
      </c>
      <c r="F220" s="21">
        <v>660</v>
      </c>
      <c r="G220" s="46">
        <f t="shared" si="4"/>
        <v>100</v>
      </c>
    </row>
    <row r="221" spans="1:7" ht="23.25" customHeight="1" x14ac:dyDescent="0.3">
      <c r="A221" s="1"/>
      <c r="B221" s="40" t="s">
        <v>401</v>
      </c>
      <c r="C221" s="65" t="s">
        <v>402</v>
      </c>
      <c r="D221" s="66"/>
      <c r="E221" s="21">
        <v>660</v>
      </c>
      <c r="F221" s="21">
        <v>660</v>
      </c>
      <c r="G221" s="46">
        <f t="shared" si="4"/>
        <v>100</v>
      </c>
    </row>
    <row r="222" spans="1:7" ht="23.25" customHeight="1" x14ac:dyDescent="0.3">
      <c r="A222" s="1"/>
      <c r="B222" s="40" t="s">
        <v>403</v>
      </c>
      <c r="C222" s="65" t="s">
        <v>402</v>
      </c>
      <c r="D222" s="66"/>
      <c r="E222" s="21">
        <v>660</v>
      </c>
      <c r="F222" s="21">
        <v>660</v>
      </c>
      <c r="G222" s="46">
        <f t="shared" si="4"/>
        <v>100</v>
      </c>
    </row>
    <row r="223" spans="1:7" ht="57" customHeight="1" x14ac:dyDescent="0.3">
      <c r="A223" s="1"/>
      <c r="B223" s="40" t="s">
        <v>404</v>
      </c>
      <c r="C223" s="65" t="s">
        <v>405</v>
      </c>
      <c r="D223" s="66"/>
      <c r="E223" s="20">
        <v>0</v>
      </c>
      <c r="F223" s="19">
        <v>-30.90137</v>
      </c>
      <c r="G223" s="46"/>
    </row>
    <row r="224" spans="1:7" ht="68.25" customHeight="1" x14ac:dyDescent="0.3">
      <c r="A224" s="1"/>
      <c r="B224" s="40" t="s">
        <v>406</v>
      </c>
      <c r="C224" s="65" t="s">
        <v>407</v>
      </c>
      <c r="D224" s="66"/>
      <c r="E224" s="20">
        <v>0</v>
      </c>
      <c r="F224" s="19">
        <v>-30.90137</v>
      </c>
      <c r="G224" s="46"/>
    </row>
    <row r="225" spans="1:7" ht="34.5" customHeight="1" x14ac:dyDescent="0.3">
      <c r="A225" s="1"/>
      <c r="B225" s="40" t="s">
        <v>408</v>
      </c>
      <c r="C225" s="65" t="s">
        <v>409</v>
      </c>
      <c r="D225" s="66"/>
      <c r="E225" s="20">
        <v>0</v>
      </c>
      <c r="F225" s="30">
        <v>-252.33</v>
      </c>
      <c r="G225" s="46"/>
    </row>
    <row r="226" spans="1:7" ht="34.5" customHeight="1" x14ac:dyDescent="0.3">
      <c r="A226" s="1"/>
      <c r="B226" s="40" t="s">
        <v>410</v>
      </c>
      <c r="C226" s="65" t="s">
        <v>411</v>
      </c>
      <c r="D226" s="66"/>
      <c r="E226" s="20">
        <v>0</v>
      </c>
      <c r="F226" s="30">
        <v>-252.33</v>
      </c>
      <c r="G226" s="46"/>
    </row>
    <row r="227" spans="1:7" ht="34.5" customHeight="1" thickBot="1" x14ac:dyDescent="0.35">
      <c r="A227" s="1"/>
      <c r="B227" s="40" t="s">
        <v>412</v>
      </c>
      <c r="C227" s="67" t="s">
        <v>413</v>
      </c>
      <c r="D227" s="68"/>
      <c r="E227" s="5">
        <v>0</v>
      </c>
      <c r="F227" s="30">
        <v>-252.33</v>
      </c>
      <c r="G227" s="39"/>
    </row>
    <row r="228" spans="1:7" ht="15" customHeight="1" thickBot="1" x14ac:dyDescent="0.35">
      <c r="A228" s="8"/>
      <c r="B228" s="69" t="s">
        <v>414</v>
      </c>
      <c r="C228" s="70"/>
      <c r="D228" s="70"/>
      <c r="E228" s="56">
        <f>E183+E13</f>
        <v>2405649.29452</v>
      </c>
      <c r="F228" s="57">
        <f>F183+F13</f>
        <v>2298627.9075500001</v>
      </c>
      <c r="G228" s="58">
        <f t="shared" si="4"/>
        <v>95.551247340425235</v>
      </c>
    </row>
    <row r="229" spans="1:7" x14ac:dyDescent="0.3">
      <c r="B229" s="2"/>
      <c r="C229" s="2"/>
      <c r="D229" s="2"/>
      <c r="E229" s="2"/>
      <c r="F229" s="36"/>
    </row>
  </sheetData>
  <mergeCells count="229">
    <mergeCell ref="E1:H1"/>
    <mergeCell ref="E2:H2"/>
    <mergeCell ref="E3:H3"/>
    <mergeCell ref="E5:H5"/>
    <mergeCell ref="B7:G7"/>
    <mergeCell ref="B8:G8"/>
    <mergeCell ref="B2:D2"/>
    <mergeCell ref="B10:B11"/>
    <mergeCell ref="C10:D11"/>
    <mergeCell ref="E10:E11"/>
    <mergeCell ref="F10:F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4:D94"/>
    <mergeCell ref="C93:D93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210:D210"/>
    <mergeCell ref="C211:D211"/>
    <mergeCell ref="C212:D212"/>
    <mergeCell ref="C213:D213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16:D216"/>
    <mergeCell ref="C224:D224"/>
    <mergeCell ref="C225:D225"/>
    <mergeCell ref="C226:D226"/>
    <mergeCell ref="C227:D227"/>
    <mergeCell ref="B228:D228"/>
    <mergeCell ref="G10:G11"/>
    <mergeCell ref="C92:D92"/>
    <mergeCell ref="C114:D114"/>
    <mergeCell ref="C115:D115"/>
    <mergeCell ref="C214:D214"/>
    <mergeCell ref="C215:D215"/>
    <mergeCell ref="C217:D217"/>
    <mergeCell ref="C218:D218"/>
    <mergeCell ref="C219:D219"/>
    <mergeCell ref="C220:D220"/>
    <mergeCell ref="C221:D221"/>
    <mergeCell ref="C222:D222"/>
    <mergeCell ref="C223:D223"/>
    <mergeCell ref="C205:D205"/>
    <mergeCell ref="C206:D206"/>
    <mergeCell ref="C207:D207"/>
    <mergeCell ref="C208:D208"/>
    <mergeCell ref="C209:D209"/>
  </mergeCells>
  <pageMargins left="0" right="0" top="0.35433070866141736" bottom="0" header="0.23622047244094491" footer="0.23622047244094491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Справка о доходах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nur-magomed95@yandex.ru</cp:lastModifiedBy>
  <cp:lastPrinted>2022-03-16T09:09:47Z</cp:lastPrinted>
  <dcterms:created xsi:type="dcterms:W3CDTF">2021-04-12T14:52:46Z</dcterms:created>
  <dcterms:modified xsi:type="dcterms:W3CDTF">2022-04-14T08:00:03Z</dcterms:modified>
</cp:coreProperties>
</file>